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claes\Documents\AA OVAM\studies\"/>
    </mc:Choice>
  </mc:AlternateContent>
  <bookViews>
    <workbookView xWindow="0" yWindow="0" windowWidth="28800" windowHeight="12435"/>
  </bookViews>
  <sheets>
    <sheet name="Kostentool herbr. bekers" sheetId="8"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1" i="8" l="1"/>
  <c r="E100" i="8"/>
  <c r="J94" i="8"/>
  <c r="J88" i="8"/>
  <c r="C76" i="8"/>
  <c r="F39" i="8"/>
  <c r="E13" i="8"/>
  <c r="E18" i="8" s="1"/>
  <c r="J96" i="8" l="1"/>
  <c r="E43" i="8" s="1"/>
  <c r="H45" i="8" s="1"/>
  <c r="J100" i="8"/>
  <c r="G48" i="8" s="1"/>
  <c r="I23" i="8"/>
  <c r="J23" i="8" s="1"/>
  <c r="E17" i="8"/>
  <c r="I25" i="8" l="1"/>
  <c r="I32" i="8"/>
  <c r="I33" i="8"/>
  <c r="J33" i="8" s="1"/>
  <c r="G45" i="8"/>
  <c r="C53" i="8"/>
  <c r="G51" i="8" s="1"/>
  <c r="J32" i="8"/>
  <c r="I24" i="8"/>
  <c r="J34" i="8" l="1"/>
  <c r="J24" i="8"/>
  <c r="J26" i="8" s="1"/>
  <c r="E53" i="8"/>
  <c r="H51" i="8" s="1"/>
  <c r="F57" i="8" l="1"/>
  <c r="H57" i="8"/>
  <c r="F56" i="8"/>
  <c r="H56" i="8"/>
</calcChain>
</file>

<file path=xl/sharedStrings.xml><?xml version="1.0" encoding="utf-8"?>
<sst xmlns="http://schemas.openxmlformats.org/spreadsheetml/2006/main" count="128" uniqueCount="102">
  <si>
    <t xml:space="preserve">Naam evenement: </t>
  </si>
  <si>
    <t>Parameters</t>
  </si>
  <si>
    <t>aantal bezoekers:</t>
  </si>
  <si>
    <t xml:space="preserve">dag 1: </t>
  </si>
  <si>
    <t xml:space="preserve">dag 2: </t>
  </si>
  <si>
    <t>TOTAAL:</t>
  </si>
  <si>
    <t xml:space="preserve">of: </t>
  </si>
  <si>
    <t xml:space="preserve">Aantal drankjes per bezoeker: </t>
  </si>
  <si>
    <t>Type evenement:</t>
  </si>
  <si>
    <t>Traag</t>
  </si>
  <si>
    <t>Snel</t>
  </si>
  <si>
    <t>Aantal benodigde drankbekers:</t>
  </si>
  <si>
    <t>prijs/stuk</t>
  </si>
  <si>
    <t>aantal</t>
  </si>
  <si>
    <t>Huurkost:</t>
  </si>
  <si>
    <t>Totale kost dienstverlening, per editie:</t>
  </si>
  <si>
    <t>Scenario 2: lenen bekers (bvb van brouwer)</t>
  </si>
  <si>
    <t>totale prijs</t>
  </si>
  <si>
    <t>-gratis-</t>
  </si>
  <si>
    <t>Voorwaarden huur:</t>
  </si>
  <si>
    <t>Enkel de gebruikte bekers dienen te worden vergoed voor het wassen en drogen.</t>
  </si>
  <si>
    <t>Kostprijs per ontbrekende beker à dienstverlener:</t>
  </si>
  <si>
    <t>incl BTW</t>
  </si>
  <si>
    <t>Besparing op opruim terreinen:</t>
  </si>
  <si>
    <t>Huidige kost:</t>
  </si>
  <si>
    <t>kosten:</t>
  </si>
  <si>
    <t>Waarborg - kostprijs ontbrekende beker aan dienstverlener</t>
  </si>
  <si>
    <t>Nettokosten  (per editie)</t>
  </si>
  <si>
    <t>Scenario 1: huur generisch</t>
  </si>
  <si>
    <t>Hoger drinkcomfort (stevige bekers ipv dunne wegwerpbekers)</t>
  </si>
  <si>
    <t>Stijlvoller event (proper terrein): betere eventbeleving</t>
  </si>
  <si>
    <t xml:space="preserve">Milieuwinst! </t>
  </si>
  <si>
    <t xml:space="preserve">Ander manier van werken barmedewerkers </t>
  </si>
  <si>
    <t>Extra bon/token aanrekenen bij de eerste bestelling</t>
  </si>
  <si>
    <t>Extra geldverlies bij het 'weggeven' van drank door barmedewerkers</t>
  </si>
  <si>
    <t>pintjes per bezoeker in vorige edities</t>
  </si>
  <si>
    <t>frisdrank/waters/cocktails in vorige edities</t>
  </si>
  <si>
    <t>Infrastructuur:</t>
  </si>
  <si>
    <t>#uren</t>
  </si>
  <si>
    <t>€/uur</t>
  </si>
  <si>
    <t>Bedrag excl BTW</t>
  </si>
  <si>
    <t>Huur- en transportkost vuilnisbakken</t>
  </si>
  <si>
    <t>Terreinwerk 'uitzetten en ophalen vuilnisbakken'</t>
  </si>
  <si>
    <t>Afvalbeheer tijdens event:</t>
  </si>
  <si>
    <t>Werkmateriaal (gator, handschoenen, vuilniszakken, grijptang,  eten, drank,)</t>
  </si>
  <si>
    <t>Terreinwerk ecoteam</t>
  </si>
  <si>
    <t>Afvalbeheer na event:</t>
  </si>
  <si>
    <t xml:space="preserve">TOTAAL OPRUIMKOSTEN: </t>
  </si>
  <si>
    <t>Aantal extra's:</t>
  </si>
  <si>
    <t>Waarborg vragen aan bezoekers of inzamelsysteem uitrollen (wanneer geen waarborg wordt gevraagd)</t>
  </si>
  <si>
    <t>Terugnemen vuile bekers en deze in dozen/kokers wegbergen</t>
  </si>
  <si>
    <t>Extra handelingskosten bekercircuit:</t>
  </si>
  <si>
    <t>Voor een snel evenement is per 3000 bezoekers 1 persoon nodig die de bekerstock beheert</t>
  </si>
  <si>
    <t>Scenario 2: alle bekers lenen</t>
  </si>
  <si>
    <t>negatieve bedragen = winst</t>
  </si>
  <si>
    <t>negatieve bedragen = verlies</t>
  </si>
  <si>
    <t>Zie onder (***) voor berekeningshulp</t>
  </si>
  <si>
    <t>(*) Hulp voor bepaling aantal benodigde bekers:</t>
  </si>
  <si>
    <t>Waarborg</t>
  </si>
  <si>
    <t>Overige kosten en opbrengsten</t>
  </si>
  <si>
    <r>
      <t>Snel evenement</t>
    </r>
    <r>
      <rPr>
        <sz val="10"/>
        <color theme="1"/>
        <rFont val="Abadi Extra Light"/>
        <family val="2"/>
      </rPr>
      <t>: een evenement met een groot verbruik in drank en/of catering, waarbij het druk wordt aan de bar of eetstand. Snelle evenementen hebben gemiddeld 3,5 drankconsumpties en/of minstens één maaltijd per bezoeker per dag. Voorbeelden: festival, fuif, carnaval, rockconcert.</t>
    </r>
  </si>
  <si>
    <r>
      <t>Traag evenement</t>
    </r>
    <r>
      <rPr>
        <sz val="10"/>
        <color theme="1"/>
        <rFont val="Abadi Extra Light"/>
        <family val="2"/>
      </rPr>
      <t>: een evenement met een beperkt drankgebruik en catering, waardoor het niet vaak druk wordt aan de bar. Er is hoogstens één piekmoment, bijvoorbeeld tijdens een pauze. Trage evenementen hebben gemiddeld 1 drankconsumptie en minder dan één maaltijd per bezoeker. Voorbeelden: voetbalwedstrijd, loopwedstrijd, groot popconcert, voorstelling in cultuurcentrum.</t>
    </r>
  </si>
  <si>
    <t>TOTAAL</t>
  </si>
  <si>
    <t>Zie onder (*) voor berekeningshulp</t>
  </si>
  <si>
    <t>Wassen en drogen:</t>
  </si>
  <si>
    <t xml:space="preserve">dag XX: </t>
  </si>
  <si>
    <t>incl. een marge van:</t>
  </si>
  <si>
    <t>Type beker &amp; schenkmaat</t>
  </si>
  <si>
    <t>(gemiddeld 0,03 - 0,15 €)</t>
  </si>
  <si>
    <t>industrieel, extern</t>
  </si>
  <si>
    <t>Zie onder (**) voor motivatie</t>
  </si>
  <si>
    <t>besparing:</t>
  </si>
  <si>
    <t>Zie onder (****) voor berekeningshulp</t>
  </si>
  <si>
    <t xml:space="preserve">tot </t>
  </si>
  <si>
    <t>Besparing:</t>
  </si>
  <si>
    <t>minimum</t>
  </si>
  <si>
    <t>maximum</t>
  </si>
  <si>
    <t>Gemiddelde uitval</t>
  </si>
  <si>
    <t>Geschat aantal bekers:</t>
  </si>
  <si>
    <t>Netto winst/verlies per beker die het publiek meeneemt:</t>
  </si>
  <si>
    <t>Nettovoordeel of verlies per niet teruggebrachte beker:</t>
  </si>
  <si>
    <t>(****) Inschatting extra handlingskosten bars</t>
  </si>
  <si>
    <t>(***) Inschatting opruimkosten alle drank in wegwerp</t>
  </si>
  <si>
    <t>bijv. PP, 25cl (Polypropyleen)</t>
  </si>
  <si>
    <t>Scenario 1: huur standaard bekers</t>
  </si>
  <si>
    <t>www.ecofest.be</t>
  </si>
  <si>
    <t xml:space="preserve">Deze kostentool is gemaakt door Ecofest in opdracht van de OVAM. </t>
  </si>
  <si>
    <r>
      <t>Ecofest</t>
    </r>
    <r>
      <rPr>
        <sz val="9"/>
        <color rgb="FF00CC99"/>
        <rFont val="Abadi Extra Light"/>
        <family val="2"/>
      </rPr>
      <t xml:space="preserve"> is een non-profit organisatie die zich richt op gedragsverandering in de evenementenbranche. We combineren kennis over circulariteit en duurzaamheid met hands-on afvalbeheer op evenementen. Ecofest ondersteunt organisatoren bij de uitvoering van groene maatregelen. We analyseren de huidige situatie, presenteren een traject van oplossingen en leggen de link tussen organisatie en potentiële leveranciers. Je kunt ons volgen op </t>
    </r>
    <r>
      <rPr>
        <i/>
        <sz val="9"/>
        <color rgb="FF00CC99"/>
        <rFont val="Abadi Extra Light"/>
        <family val="2"/>
      </rPr>
      <t>LinkedIn</t>
    </r>
    <r>
      <rPr>
        <sz val="9"/>
        <color rgb="FF00CC99"/>
        <rFont val="Abadi Extra Light"/>
        <family val="2"/>
      </rPr>
      <t xml:space="preserve"> en </t>
    </r>
    <r>
      <rPr>
        <i/>
        <sz val="9"/>
        <color rgb="FF00CC99"/>
        <rFont val="Abadi Extra Light"/>
        <family val="2"/>
      </rPr>
      <t>Facebook</t>
    </r>
    <r>
      <rPr>
        <sz val="9"/>
        <color rgb="FF00CC99"/>
        <rFont val="Abadi Extra Light"/>
        <family val="2"/>
      </rPr>
      <t xml:space="preserve">. </t>
    </r>
  </si>
  <si>
    <t>Uitgangspunt spoelen en drogen:</t>
  </si>
  <si>
    <t>(gemiddeld 0,05 - 0,12 €)</t>
  </si>
  <si>
    <t xml:space="preserve">Transport </t>
  </si>
  <si>
    <t>(**) Motivatie voor industrieel afwassen extern / parameters lokaal afwassen:</t>
  </si>
  <si>
    <t>Gele vakken: zelf in te vullen!</t>
  </si>
  <si>
    <t>Transport (H&amp;T)</t>
  </si>
  <si>
    <t xml:space="preserve"> </t>
  </si>
  <si>
    <t>(gemiddeld 0,005 - 0,01 € OF vul totaalkost in bij J25)</t>
  </si>
  <si>
    <t>(gemiddeld 0,005 - 0,01 € OF vul totaalkost in bij J33)</t>
  </si>
  <si>
    <t xml:space="preserve">        Herbruikbare bekers: simulatie kosten en opbrengsten</t>
  </si>
  <si>
    <t>incl. een marge van 5%</t>
  </si>
  <si>
    <r>
      <t xml:space="preserve">Deze kostentool gaat uit van industrieel afwassen extern. Lokaal spoelen en afwassen gaan gepaard met vele variabelen die niet vereenvoudigd per event of beker te becijferen zijn. 
Indien je kiest voor lokaal spoelen en afwassen, hou dan rekening met het volgende:
- Is er een stroom- en wateraansluiting + afvoer beschikbaar? 
- Is er mogelijkheid voor een backstageroute achter de barren + extra personeel? Dit is nodig voor de aan- en afvoer van bekers naar de centrale spoellocatie.
- Zijn de juiste afwastools beschikbaar? Manueel spoelen met borstel beschadigt de herbruikbare beker (zowel voor PC als PP). Gebruik een horecavaatwasser of zorg voor zachte sponsen en ecologisch afwasmiddel.
- Kunnen de bekers hygiënisch en droog worden opgeslagen na de eindafwas? In verband met hygiënevoorschriften is natuurlijk drogen in 
piramidebakken of industrieel eindreinigen aanbevolen (drogen met verontreinigde vaatdoeken kan contaminatie veroorzaken). Indien de bekers 
niet hygiënisch en droog worden opgeslagen, is er kans op schimmelvorming.                                                                                                                       </t>
    </r>
    <r>
      <rPr>
        <b/>
        <sz val="8"/>
        <rFont val="Abadi Extra Light"/>
      </rPr>
      <t>piramidebak</t>
    </r>
  </si>
  <si>
    <t>Voordelen herbruikbare bekers (moeilijk in € uit te drukken)</t>
  </si>
  <si>
    <t>Moeilijkheden herbruikbare bekers (moeilijk in € uit te drukken)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</si>
</sst>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quot;€&quot;\ * #,##0.00_ ;_ &quot;€&quot;\ * \-#,##0.00_ ;_ &quot;€&quot;\ * &quot;-&quot;??_ ;_ @_ "/>
    <numFmt numFmtId="165" formatCode="_ * #,##0.00_ ;_ * \-#,##0.00_ ;_ * &quot;-&quot;??_ ;_ @_ "/>
    <numFmt numFmtId="166" formatCode="&quot;€&quot;\ #,##0.00;\-&quot;€&quot;\ #,##0.00"/>
    <numFmt numFmtId="167" formatCode="_ &quot;€&quot;\ * #,##0_ ;_ &quot;€&quot;\ * \-#,##0_ ;_ &quot;€&quot;\ * &quot;-&quot;??_ ;_ @_ "/>
    <numFmt numFmtId="168" formatCode="_ * #,##0_ ;_ * \-#,##0_ ;_ * &quot;-&quot;??_ ;_ @_ "/>
    <numFmt numFmtId="169" formatCode="#,##0_ ;\-#,##0\ "/>
    <numFmt numFmtId="170" formatCode="#,##0.0_ ;\-#,##0.0\ "/>
    <numFmt numFmtId="171" formatCode="&quot;€&quot;\ #,##0.00"/>
    <numFmt numFmtId="172" formatCode="0.0%"/>
    <numFmt numFmtId="173" formatCode="_ &quot;€&quot;\ * #,##0.000_ ;_ &quot;€&quot;\ * \-#,##0.000_ ;_ &quot;€&quot;\ * &quot;-&quot;??_ ;_ @_ "/>
  </numFmts>
  <fonts count="44">
    <font>
      <sz val="11"/>
      <color theme="1"/>
      <name val="Calibri"/>
      <family val="2"/>
      <scheme val="minor"/>
    </font>
    <font>
      <sz val="11"/>
      <color theme="1"/>
      <name val="Calibri"/>
      <family val="2"/>
      <scheme val="minor"/>
    </font>
    <font>
      <b/>
      <sz val="16"/>
      <color theme="1"/>
      <name val="Abadi Extra Light"/>
      <family val="2"/>
    </font>
    <font>
      <sz val="11"/>
      <color theme="1"/>
      <name val="Abadi Extra Light"/>
      <family val="2"/>
    </font>
    <font>
      <u/>
      <sz val="9"/>
      <color theme="1"/>
      <name val="Abadi Extra Light"/>
      <family val="2"/>
    </font>
    <font>
      <b/>
      <u/>
      <sz val="12"/>
      <color theme="1"/>
      <name val="Abadi Extra Light"/>
      <family val="2"/>
    </font>
    <font>
      <u/>
      <sz val="11"/>
      <color theme="1"/>
      <name val="Abadi Extra Light"/>
      <family val="2"/>
    </font>
    <font>
      <sz val="9"/>
      <color theme="1"/>
      <name val="Abadi Extra Light"/>
      <family val="2"/>
    </font>
    <font>
      <b/>
      <sz val="12"/>
      <color theme="3"/>
      <name val="Abadi Extra Light"/>
      <family val="2"/>
    </font>
    <font>
      <sz val="10"/>
      <color theme="1"/>
      <name val="Abadi Extra Light"/>
      <family val="2"/>
    </font>
    <font>
      <sz val="11"/>
      <color theme="4"/>
      <name val="Abadi Extra Light"/>
      <family val="2"/>
    </font>
    <font>
      <b/>
      <u val="singleAccounting"/>
      <sz val="11"/>
      <color theme="4"/>
      <name val="Abadi Extra Light"/>
      <family val="2"/>
    </font>
    <font>
      <b/>
      <i/>
      <u/>
      <sz val="11"/>
      <color theme="1"/>
      <name val="Abadi Extra Light"/>
      <family val="2"/>
    </font>
    <font>
      <b/>
      <sz val="11"/>
      <color theme="1"/>
      <name val="Abadi Extra Light"/>
      <family val="2"/>
    </font>
    <font>
      <b/>
      <u/>
      <sz val="11"/>
      <color theme="1"/>
      <name val="Abadi Extra Light"/>
      <family val="2"/>
    </font>
    <font>
      <sz val="10"/>
      <color rgb="FF000000"/>
      <name val="Abadi Extra Light"/>
      <family val="2"/>
    </font>
    <font>
      <sz val="11"/>
      <color rgb="FF000000"/>
      <name val="Abadi Extra Light"/>
      <family val="2"/>
    </font>
    <font>
      <u/>
      <sz val="10"/>
      <color theme="1"/>
      <name val="Abadi Extra Light"/>
      <family val="2"/>
    </font>
    <font>
      <u val="singleAccounting"/>
      <sz val="10"/>
      <color theme="1"/>
      <name val="Abadi Extra Light"/>
      <family val="2"/>
    </font>
    <font>
      <b/>
      <sz val="10"/>
      <color theme="3"/>
      <name val="Abadi Extra Light"/>
      <family val="2"/>
    </font>
    <font>
      <sz val="10"/>
      <color theme="3"/>
      <name val="Abadi Extra Light"/>
      <family val="2"/>
    </font>
    <font>
      <i/>
      <sz val="10"/>
      <color theme="1"/>
      <name val="Abadi Extra Light"/>
      <family val="2"/>
    </font>
    <font>
      <b/>
      <u/>
      <sz val="11"/>
      <color rgb="FF375623"/>
      <name val="Abadi Extra Light"/>
      <family val="2"/>
    </font>
    <font>
      <sz val="10"/>
      <color rgb="FF375623"/>
      <name val="Abadi Extra Light"/>
      <family val="2"/>
    </font>
    <font>
      <sz val="11"/>
      <color theme="3"/>
      <name val="Abadi Extra Light"/>
      <family val="2"/>
    </font>
    <font>
      <b/>
      <u/>
      <sz val="11"/>
      <color rgb="FFC65911"/>
      <name val="Abadi Extra Light"/>
      <family val="2"/>
    </font>
    <font>
      <sz val="11"/>
      <color rgb="FFC65911"/>
      <name val="Abadi Extra Light"/>
      <family val="2"/>
    </font>
    <font>
      <i/>
      <sz val="11"/>
      <color theme="1"/>
      <name val="Abadi Extra Light"/>
      <family val="2"/>
    </font>
    <font>
      <sz val="11"/>
      <color theme="0"/>
      <name val="Calibri"/>
      <family val="2"/>
      <scheme val="minor"/>
    </font>
    <font>
      <b/>
      <u val="singleAccounting"/>
      <sz val="10"/>
      <color theme="4"/>
      <name val="Abadi Extra Light"/>
      <family val="2"/>
    </font>
    <font>
      <sz val="11"/>
      <color theme="0"/>
      <name val="Abadi Extra Light"/>
      <family val="2"/>
    </font>
    <font>
      <b/>
      <sz val="10"/>
      <color theme="1"/>
      <name val="Abadi Extra Light"/>
      <family val="2"/>
    </font>
    <font>
      <u val="singleAccounting"/>
      <sz val="11"/>
      <color theme="1"/>
      <name val="Abadi Extra Light"/>
      <family val="2"/>
    </font>
    <font>
      <u/>
      <sz val="11"/>
      <color theme="10"/>
      <name val="Calibri"/>
      <family val="2"/>
      <scheme val="minor"/>
    </font>
    <font>
      <sz val="9"/>
      <color rgb="FF00CC99"/>
      <name val="Abadi Extra Light"/>
      <family val="2"/>
    </font>
    <font>
      <b/>
      <sz val="9"/>
      <color rgb="FF00CC99"/>
      <name val="Abadi Extra Light"/>
      <family val="2"/>
    </font>
    <font>
      <i/>
      <sz val="9"/>
      <color rgb="FF00CC99"/>
      <name val="Abadi Extra Light"/>
      <family val="2"/>
    </font>
    <font>
      <u/>
      <sz val="9"/>
      <color theme="10"/>
      <name val="Calibri"/>
      <family val="2"/>
      <scheme val="minor"/>
    </font>
    <font>
      <sz val="9"/>
      <name val="Abadi Extra Light"/>
      <family val="2"/>
    </font>
    <font>
      <sz val="11"/>
      <name val="Abadi Extra Light"/>
      <family val="2"/>
    </font>
    <font>
      <b/>
      <sz val="11"/>
      <name val="Abadi Extra Light"/>
      <family val="2"/>
    </font>
    <font>
      <sz val="11"/>
      <name val="Calibri"/>
      <family val="2"/>
      <scheme val="minor"/>
    </font>
    <font>
      <sz val="8"/>
      <color theme="1"/>
      <name val="Abadi Extra Light"/>
    </font>
    <font>
      <b/>
      <sz val="8"/>
      <name val="Abadi Extra Light"/>
    </font>
  </fonts>
  <fills count="7">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rgb="FFFFFFFF"/>
        <bgColor indexed="64"/>
      </patternFill>
    </fill>
    <fill>
      <patternFill patternType="solid">
        <fgColor theme="0"/>
        <bgColor indexed="64"/>
      </patternFill>
    </fill>
    <fill>
      <patternFill patternType="solid">
        <fgColor rgb="FFB4DE8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ashed">
        <color rgb="FF548235"/>
      </left>
      <right/>
      <top style="dashed">
        <color rgb="FF548235"/>
      </top>
      <bottom/>
      <diagonal/>
    </border>
    <border>
      <left/>
      <right/>
      <top style="dashed">
        <color rgb="FF548235"/>
      </top>
      <bottom/>
      <diagonal/>
    </border>
    <border>
      <left/>
      <right style="dashed">
        <color rgb="FF548235"/>
      </right>
      <top style="dashed">
        <color rgb="FF548235"/>
      </top>
      <bottom/>
      <diagonal/>
    </border>
    <border>
      <left style="dashed">
        <color rgb="FF548235"/>
      </left>
      <right/>
      <top/>
      <bottom/>
      <diagonal/>
    </border>
    <border>
      <left/>
      <right style="dashed">
        <color rgb="FF548235"/>
      </right>
      <top/>
      <bottom/>
      <diagonal/>
    </border>
    <border>
      <left style="dashed">
        <color rgb="FF548235"/>
      </left>
      <right/>
      <top/>
      <bottom style="dashed">
        <color rgb="FF548235"/>
      </bottom>
      <diagonal/>
    </border>
    <border>
      <left/>
      <right/>
      <top/>
      <bottom style="dashed">
        <color rgb="FF548235"/>
      </bottom>
      <diagonal/>
    </border>
    <border>
      <left/>
      <right style="dashed">
        <color rgb="FF548235"/>
      </right>
      <top/>
      <bottom style="dashed">
        <color rgb="FF548235"/>
      </bottom>
      <diagonal/>
    </border>
    <border>
      <left/>
      <right/>
      <top/>
      <bottom style="thin">
        <color indexed="64"/>
      </bottom>
      <diagonal/>
    </border>
    <border>
      <left/>
      <right/>
      <top/>
      <bottom style="dotted">
        <color theme="9" tint="-0.249977111117893"/>
      </bottom>
      <diagonal/>
    </border>
    <border>
      <left/>
      <right/>
      <top style="dotted">
        <color theme="9" tint="-0.249977111117893"/>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cellStyleXfs>
  <cellXfs count="140">
    <xf numFmtId="0" fontId="0" fillId="0" borderId="0" xfId="0"/>
    <xf numFmtId="0" fontId="3" fillId="0" borderId="0" xfId="0" applyFont="1"/>
    <xf numFmtId="0" fontId="3" fillId="4" borderId="0" xfId="0" applyFont="1" applyFill="1"/>
    <xf numFmtId="0" fontId="4" fillId="4" borderId="0" xfId="0" applyFont="1" applyFill="1"/>
    <xf numFmtId="0" fontId="5" fillId="4" borderId="0" xfId="0" applyFont="1" applyFill="1" applyAlignment="1">
      <alignment vertical="center"/>
    </xf>
    <xf numFmtId="169" fontId="3" fillId="2" borderId="0" xfId="2" applyNumberFormat="1" applyFont="1" applyFill="1"/>
    <xf numFmtId="0" fontId="6" fillId="4" borderId="0" xfId="0" applyFont="1" applyFill="1"/>
    <xf numFmtId="169" fontId="6" fillId="4" borderId="0" xfId="2" applyNumberFormat="1" applyFont="1" applyFill="1"/>
    <xf numFmtId="0" fontId="7" fillId="4" borderId="0" xfId="0" applyFont="1" applyFill="1"/>
    <xf numFmtId="0" fontId="8" fillId="4" borderId="0" xfId="0" applyFont="1" applyFill="1" applyAlignment="1">
      <alignment vertical="center"/>
    </xf>
    <xf numFmtId="0" fontId="3" fillId="4" borderId="0" xfId="0" applyFont="1" applyFill="1" applyAlignment="1">
      <alignment vertical="center"/>
    </xf>
    <xf numFmtId="168" fontId="3" fillId="4" borderId="0" xfId="0" applyNumberFormat="1" applyFont="1" applyFill="1"/>
    <xf numFmtId="164" fontId="3" fillId="4" borderId="0" xfId="2" applyFont="1" applyFill="1"/>
    <xf numFmtId="0" fontId="9" fillId="4" borderId="0" xfId="0" applyFont="1" applyFill="1"/>
    <xf numFmtId="9" fontId="9" fillId="4" borderId="0" xfId="3" applyFont="1" applyFill="1"/>
    <xf numFmtId="0" fontId="10" fillId="4" borderId="0" xfId="0" applyFont="1" applyFill="1" applyAlignment="1">
      <alignment vertical="center"/>
    </xf>
    <xf numFmtId="0" fontId="10" fillId="4" borderId="0" xfId="0" applyFont="1" applyFill="1"/>
    <xf numFmtId="164" fontId="11" fillId="4" borderId="0" xfId="0" applyNumberFormat="1" applyFont="1" applyFill="1"/>
    <xf numFmtId="0" fontId="12" fillId="4" borderId="0" xfId="0" applyFont="1" applyFill="1" applyAlignment="1">
      <alignment vertical="center"/>
    </xf>
    <xf numFmtId="0" fontId="6" fillId="4" borderId="0" xfId="0" applyFont="1" applyFill="1" applyAlignment="1">
      <alignment horizontal="center"/>
    </xf>
    <xf numFmtId="168" fontId="3" fillId="4" borderId="0" xfId="1" applyNumberFormat="1" applyFont="1" applyFill="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9" fontId="9" fillId="4" borderId="0" xfId="0" applyNumberFormat="1" applyFont="1" applyFill="1"/>
    <xf numFmtId="0" fontId="9" fillId="4" borderId="0" xfId="0" quotePrefix="1" applyFont="1" applyFill="1"/>
    <xf numFmtId="0" fontId="16" fillId="4" borderId="0" xfId="0" applyFont="1" applyFill="1" applyAlignment="1">
      <alignment vertical="center"/>
    </xf>
    <xf numFmtId="9" fontId="3" fillId="4" borderId="0" xfId="3" applyFont="1" applyFill="1"/>
    <xf numFmtId="164" fontId="18" fillId="4" borderId="0" xfId="2" applyFont="1" applyFill="1" applyAlignment="1">
      <alignment horizontal="center"/>
    </xf>
    <xf numFmtId="167" fontId="3" fillId="4" borderId="0" xfId="0" applyNumberFormat="1" applyFont="1" applyFill="1"/>
    <xf numFmtId="168" fontId="9" fillId="4" borderId="0" xfId="1" applyNumberFormat="1" applyFont="1" applyFill="1"/>
    <xf numFmtId="167" fontId="9" fillId="4" borderId="0" xfId="0" applyNumberFormat="1" applyFont="1" applyFill="1"/>
    <xf numFmtId="0" fontId="13" fillId="4" borderId="5" xfId="0" applyFont="1" applyFill="1" applyBorder="1" applyAlignment="1">
      <alignment horizontal="left" vertical="center"/>
    </xf>
    <xf numFmtId="9" fontId="9" fillId="4" borderId="0" xfId="3" applyFont="1" applyFill="1" applyBorder="1"/>
    <xf numFmtId="168" fontId="9" fillId="4" borderId="0" xfId="1" applyNumberFormat="1" applyFont="1" applyFill="1" applyBorder="1"/>
    <xf numFmtId="0" fontId="3" fillId="4" borderId="6" xfId="0" applyFont="1" applyFill="1" applyBorder="1"/>
    <xf numFmtId="0" fontId="13" fillId="4" borderId="7" xfId="0" applyFont="1" applyFill="1" applyBorder="1" applyAlignment="1">
      <alignment horizontal="left" vertical="center"/>
    </xf>
    <xf numFmtId="9" fontId="19" fillId="4" borderId="8" xfId="3" applyFont="1" applyFill="1" applyBorder="1"/>
    <xf numFmtId="168" fontId="20" fillId="4" borderId="8" xfId="1" applyNumberFormat="1" applyFont="1" applyFill="1" applyBorder="1"/>
    <xf numFmtId="0" fontId="20" fillId="4" borderId="8" xfId="0" applyFont="1" applyFill="1" applyBorder="1"/>
    <xf numFmtId="0" fontId="3" fillId="4" borderId="9" xfId="0" applyFont="1" applyFill="1" applyBorder="1"/>
    <xf numFmtId="0" fontId="21" fillId="4" borderId="0" xfId="0" applyFont="1" applyFill="1" applyAlignment="1">
      <alignment horizontal="right"/>
    </xf>
    <xf numFmtId="9" fontId="23" fillId="4" borderId="0" xfId="3" applyFont="1" applyFill="1" applyBorder="1"/>
    <xf numFmtId="168" fontId="23" fillId="4" borderId="0" xfId="1" applyNumberFormat="1" applyFont="1" applyFill="1" applyBorder="1"/>
    <xf numFmtId="9" fontId="20" fillId="4" borderId="0" xfId="3" applyFont="1" applyFill="1" applyBorder="1"/>
    <xf numFmtId="0" fontId="3" fillId="4" borderId="0" xfId="0" applyFont="1" applyFill="1" applyBorder="1"/>
    <xf numFmtId="0" fontId="24" fillId="4" borderId="0" xfId="0" applyFont="1" applyFill="1"/>
    <xf numFmtId="0" fontId="3" fillId="5" borderId="0" xfId="0" applyFont="1" applyFill="1"/>
    <xf numFmtId="164" fontId="3" fillId="5" borderId="0" xfId="2" applyFont="1" applyFill="1"/>
    <xf numFmtId="0" fontId="22" fillId="4" borderId="0" xfId="0" applyFont="1" applyFill="1" applyAlignment="1">
      <alignment vertical="center"/>
    </xf>
    <xf numFmtId="0" fontId="23" fillId="4" borderId="0" xfId="0" applyFont="1" applyFill="1"/>
    <xf numFmtId="0" fontId="25" fillId="4" borderId="0" xfId="0" applyFont="1" applyFill="1" applyAlignment="1">
      <alignment vertical="center"/>
    </xf>
    <xf numFmtId="0" fontId="26" fillId="4" borderId="0" xfId="0" applyFont="1" applyFill="1"/>
    <xf numFmtId="0" fontId="13" fillId="4" borderId="0" xfId="0" applyFont="1" applyFill="1"/>
    <xf numFmtId="0" fontId="27" fillId="4" borderId="0" xfId="0" applyFont="1" applyFill="1" applyBorder="1"/>
    <xf numFmtId="0" fontId="3" fillId="4" borderId="1" xfId="0" applyFont="1" applyFill="1" applyBorder="1"/>
    <xf numFmtId="164" fontId="3" fillId="0" borderId="0" xfId="2" quotePrefix="1" applyFont="1" applyFill="1" applyAlignment="1">
      <alignment horizontal="center"/>
    </xf>
    <xf numFmtId="0" fontId="3" fillId="4" borderId="0" xfId="0" applyFont="1" applyFill="1" applyAlignment="1">
      <alignment horizontal="right"/>
    </xf>
    <xf numFmtId="0" fontId="6" fillId="4" borderId="0" xfId="0" applyFont="1" applyFill="1" applyAlignment="1">
      <alignment wrapText="1"/>
    </xf>
    <xf numFmtId="0" fontId="16" fillId="5" borderId="0" xfId="0" applyFont="1" applyFill="1" applyAlignment="1">
      <alignment vertical="center"/>
    </xf>
    <xf numFmtId="0" fontId="17" fillId="5" borderId="0" xfId="0" applyFont="1" applyFill="1"/>
    <xf numFmtId="9" fontId="3" fillId="5" borderId="0" xfId="0" applyNumberFormat="1" applyFont="1" applyFill="1"/>
    <xf numFmtId="0" fontId="0" fillId="4" borderId="0" xfId="0" applyFill="1"/>
    <xf numFmtId="0" fontId="9" fillId="4" borderId="0" xfId="0" applyFont="1" applyFill="1" applyAlignment="1"/>
    <xf numFmtId="2" fontId="3" fillId="2" borderId="1" xfId="0" applyNumberFormat="1" applyFont="1" applyFill="1" applyBorder="1"/>
    <xf numFmtId="0" fontId="0" fillId="5" borderId="0" xfId="0" applyFill="1"/>
    <xf numFmtId="0" fontId="24" fillId="4" borderId="10" xfId="0" applyFont="1" applyFill="1" applyBorder="1"/>
    <xf numFmtId="0" fontId="3" fillId="4" borderId="10" xfId="0" applyFont="1" applyFill="1" applyBorder="1"/>
    <xf numFmtId="167" fontId="29" fillId="4" borderId="0" xfId="0" applyNumberFormat="1" applyFont="1" applyFill="1"/>
    <xf numFmtId="0" fontId="30" fillId="5" borderId="0" xfId="0" applyFont="1" applyFill="1"/>
    <xf numFmtId="0" fontId="28" fillId="5" borderId="0" xfId="0" applyFont="1" applyFill="1"/>
    <xf numFmtId="0" fontId="3" fillId="0" borderId="0" xfId="0" applyFont="1" applyBorder="1"/>
    <xf numFmtId="0" fontId="3" fillId="0" borderId="1" xfId="0" applyFont="1" applyBorder="1"/>
    <xf numFmtId="0" fontId="6" fillId="4" borderId="0" xfId="0" applyFont="1" applyFill="1" applyAlignment="1">
      <alignment vertical="center"/>
    </xf>
    <xf numFmtId="164" fontId="18" fillId="4" borderId="0" xfId="2" applyFont="1" applyFill="1" applyAlignment="1">
      <alignment horizontal="center" wrapText="1"/>
    </xf>
    <xf numFmtId="0" fontId="31" fillId="4" borderId="0" xfId="0" applyFont="1" applyFill="1" applyAlignment="1">
      <alignment vertical="center" wrapText="1"/>
    </xf>
    <xf numFmtId="0" fontId="3" fillId="2" borderId="1" xfId="0" applyFont="1" applyFill="1" applyBorder="1"/>
    <xf numFmtId="170" fontId="3" fillId="2" borderId="0" xfId="2" applyNumberFormat="1" applyFont="1" applyFill="1"/>
    <xf numFmtId="2" fontId="3" fillId="0" borderId="1" xfId="0" applyNumberFormat="1" applyFont="1" applyFill="1" applyBorder="1"/>
    <xf numFmtId="9" fontId="7" fillId="4" borderId="0" xfId="3" applyFont="1" applyFill="1" applyAlignment="1">
      <alignment horizontal="left"/>
    </xf>
    <xf numFmtId="169" fontId="3" fillId="4" borderId="0" xfId="2" applyNumberFormat="1" applyFont="1" applyFill="1"/>
    <xf numFmtId="171" fontId="3" fillId="2" borderId="0" xfId="2" applyNumberFormat="1" applyFont="1" applyFill="1"/>
    <xf numFmtId="166" fontId="3" fillId="4" borderId="0" xfId="2" applyNumberFormat="1" applyFont="1" applyFill="1"/>
    <xf numFmtId="166" fontId="11" fillId="4" borderId="0" xfId="0" applyNumberFormat="1" applyFont="1" applyFill="1"/>
    <xf numFmtId="170" fontId="3" fillId="0" borderId="0" xfId="2" applyNumberFormat="1" applyFont="1" applyFill="1"/>
    <xf numFmtId="164" fontId="3" fillId="4" borderId="0" xfId="2" applyNumberFormat="1" applyFont="1" applyFill="1"/>
    <xf numFmtId="0" fontId="9" fillId="5" borderId="0" xfId="0" applyFont="1" applyFill="1"/>
    <xf numFmtId="9" fontId="3" fillId="5" borderId="0" xfId="0" applyNumberFormat="1" applyFont="1" applyFill="1" applyAlignment="1">
      <alignment horizontal="left"/>
    </xf>
    <xf numFmtId="0" fontId="16" fillId="5" borderId="0" xfId="0" applyFont="1" applyFill="1" applyAlignment="1">
      <alignment horizontal="center" vertical="center"/>
    </xf>
    <xf numFmtId="164" fontId="9" fillId="4" borderId="0" xfId="2" applyFont="1" applyFill="1" applyAlignment="1">
      <alignment horizontal="left"/>
    </xf>
    <xf numFmtId="0" fontId="15" fillId="5" borderId="0" xfId="0" applyFont="1" applyFill="1" applyAlignment="1">
      <alignment vertical="center"/>
    </xf>
    <xf numFmtId="0" fontId="9" fillId="4" borderId="0" xfId="0" applyFont="1" applyFill="1" applyAlignment="1">
      <alignment horizontal="center"/>
    </xf>
    <xf numFmtId="169" fontId="9" fillId="4" borderId="0" xfId="0" applyNumberFormat="1" applyFont="1" applyFill="1" applyAlignment="1">
      <alignment horizontal="left"/>
    </xf>
    <xf numFmtId="164" fontId="32" fillId="4" borderId="1" xfId="2" applyFont="1" applyFill="1" applyBorder="1" applyAlignment="1">
      <alignment horizontal="center"/>
    </xf>
    <xf numFmtId="170" fontId="3" fillId="2" borderId="0" xfId="2" applyNumberFormat="1" applyFont="1" applyFill="1" applyAlignment="1">
      <alignment horizontal="center"/>
    </xf>
    <xf numFmtId="166" fontId="3" fillId="4" borderId="1" xfId="2" applyNumberFormat="1" applyFont="1" applyFill="1" applyBorder="1"/>
    <xf numFmtId="172" fontId="3" fillId="5" borderId="0" xfId="0" applyNumberFormat="1" applyFont="1" applyFill="1" applyAlignment="1">
      <alignment horizontal="left"/>
    </xf>
    <xf numFmtId="172" fontId="3" fillId="5" borderId="0" xfId="0" applyNumberFormat="1" applyFont="1" applyFill="1"/>
    <xf numFmtId="173" fontId="3" fillId="2" borderId="0" xfId="2" applyNumberFormat="1" applyFont="1" applyFill="1"/>
    <xf numFmtId="2" fontId="3" fillId="4" borderId="0" xfId="0" applyNumberFormat="1" applyFont="1" applyFill="1" applyAlignment="1">
      <alignment horizontal="left"/>
    </xf>
    <xf numFmtId="0" fontId="0" fillId="0" borderId="0" xfId="0" applyAlignment="1">
      <alignment wrapText="1"/>
    </xf>
    <xf numFmtId="0" fontId="0" fillId="5" borderId="0" xfId="0" applyFill="1" applyAlignment="1">
      <alignment wrapText="1"/>
    </xf>
    <xf numFmtId="164" fontId="9" fillId="2" borderId="0" xfId="2" applyFont="1" applyFill="1"/>
    <xf numFmtId="164" fontId="9" fillId="4" borderId="1" xfId="2" applyFont="1" applyFill="1" applyBorder="1"/>
    <xf numFmtId="164" fontId="3" fillId="2" borderId="1" xfId="2" applyFont="1" applyFill="1" applyBorder="1"/>
    <xf numFmtId="0" fontId="3" fillId="4" borderId="1" xfId="2" applyNumberFormat="1" applyFont="1" applyFill="1" applyBorder="1" applyAlignment="1">
      <alignment horizontal="center"/>
    </xf>
    <xf numFmtId="166" fontId="3" fillId="2" borderId="1" xfId="2" applyNumberFormat="1" applyFont="1" applyFill="1" applyBorder="1"/>
    <xf numFmtId="0" fontId="38" fillId="0" borderId="0" xfId="0" applyFont="1" applyFill="1"/>
    <xf numFmtId="0" fontId="3" fillId="4" borderId="0" xfId="0" applyFont="1" applyFill="1" applyAlignment="1">
      <alignment vertical="top"/>
    </xf>
    <xf numFmtId="0" fontId="39" fillId="5" borderId="0" xfId="0" applyFont="1" applyFill="1"/>
    <xf numFmtId="0" fontId="41" fillId="5" borderId="0" xfId="0" applyFont="1" applyFill="1"/>
    <xf numFmtId="0" fontId="13" fillId="2" borderId="0" xfId="0" applyFont="1" applyFill="1" applyAlignment="1">
      <alignment horizontal="left" vertical="center"/>
    </xf>
    <xf numFmtId="0" fontId="3" fillId="2" borderId="0" xfId="0" applyFont="1" applyFill="1" applyAlignment="1">
      <alignment vertical="top"/>
    </xf>
    <xf numFmtId="0" fontId="13" fillId="5" borderId="0" xfId="0" applyFont="1" applyFill="1" applyAlignment="1">
      <alignment horizontal="left" vertical="center"/>
    </xf>
    <xf numFmtId="0" fontId="3" fillId="5" borderId="0" xfId="0" applyFont="1" applyFill="1" applyAlignment="1">
      <alignment vertical="top"/>
    </xf>
    <xf numFmtId="0" fontId="2" fillId="5" borderId="0" xfId="0" applyFont="1" applyFill="1" applyAlignment="1">
      <alignment horizontal="left"/>
    </xf>
    <xf numFmtId="0" fontId="7" fillId="5" borderId="0" xfId="0" applyFont="1" applyFill="1"/>
    <xf numFmtId="0" fontId="9" fillId="5" borderId="0" xfId="0" applyFont="1" applyFill="1" applyAlignment="1"/>
    <xf numFmtId="9" fontId="9" fillId="5" borderId="0" xfId="3" applyFont="1" applyFill="1"/>
    <xf numFmtId="0" fontId="40" fillId="6" borderId="0" xfId="0" applyFont="1" applyFill="1"/>
    <xf numFmtId="0" fontId="3" fillId="6" borderId="0" xfId="0" applyFont="1" applyFill="1"/>
    <xf numFmtId="0" fontId="3" fillId="6" borderId="0" xfId="0" applyFont="1" applyFill="1" applyBorder="1"/>
    <xf numFmtId="164" fontId="11" fillId="4" borderId="0" xfId="0" applyNumberFormat="1" applyFont="1" applyFill="1" applyBorder="1"/>
    <xf numFmtId="167" fontId="29" fillId="4" borderId="0" xfId="0" applyNumberFormat="1" applyFont="1" applyFill="1" applyBorder="1"/>
    <xf numFmtId="167" fontId="29" fillId="4" borderId="11" xfId="0" applyNumberFormat="1" applyFont="1" applyFill="1" applyBorder="1"/>
    <xf numFmtId="0" fontId="3" fillId="4" borderId="12" xfId="0" applyFont="1" applyFill="1" applyBorder="1"/>
    <xf numFmtId="0" fontId="9" fillId="4" borderId="12" xfId="0" applyFont="1" applyFill="1" applyBorder="1"/>
    <xf numFmtId="0" fontId="0" fillId="0" borderId="12" xfId="0" applyBorder="1"/>
    <xf numFmtId="0" fontId="31" fillId="4" borderId="0" xfId="0" applyFont="1" applyFill="1" applyAlignment="1">
      <alignment horizontal="left" vertical="center" wrapText="1"/>
    </xf>
    <xf numFmtId="0" fontId="2" fillId="0" borderId="0" xfId="0" applyFont="1" applyAlignment="1">
      <alignment horizontal="center" vertical="center"/>
    </xf>
    <xf numFmtId="0" fontId="3" fillId="2" borderId="0" xfId="0" applyFont="1" applyFill="1" applyAlignment="1">
      <alignment horizontal="center"/>
    </xf>
    <xf numFmtId="0" fontId="7" fillId="4" borderId="0" xfId="0" applyFont="1" applyFill="1" applyAlignment="1">
      <alignment horizontal="left"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9" fillId="6" borderId="0" xfId="0" applyFont="1" applyFill="1" applyAlignment="1">
      <alignment horizontal="left" wrapText="1"/>
    </xf>
    <xf numFmtId="0" fontId="34" fillId="5" borderId="0" xfId="0" applyFont="1" applyFill="1" applyAlignment="1">
      <alignment horizontal="left" vertical="center" wrapText="1"/>
    </xf>
    <xf numFmtId="0" fontId="35" fillId="5" borderId="0" xfId="0" applyFont="1" applyFill="1" applyAlignment="1">
      <alignment horizontal="left" vertical="center" wrapText="1"/>
    </xf>
    <xf numFmtId="0" fontId="37" fillId="5" borderId="0" xfId="4" applyFont="1" applyFill="1" applyAlignment="1">
      <alignment horizontal="left" vertical="center"/>
    </xf>
    <xf numFmtId="0" fontId="42" fillId="4" borderId="0" xfId="0" applyFont="1" applyFill="1"/>
  </cellXfs>
  <cellStyles count="5">
    <cellStyle name="Hyperlink" xfId="4" builtinId="8"/>
    <cellStyle name="Komma" xfId="1" builtinId="3"/>
    <cellStyle name="Procent" xfId="3" builtinId="5"/>
    <cellStyle name="Standaard" xfId="0" builtinId="0"/>
    <cellStyle name="Valuta" xfId="2" builtinId="4"/>
  </cellStyles>
  <dxfs count="0"/>
  <tableStyles count="0" defaultTableStyle="TableStyleMedium2" defaultPivotStyle="PivotStyleLight16"/>
  <colors>
    <mruColors>
      <color rgb="FFB4DE8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9</xdr:col>
      <xdr:colOff>552209</xdr:colOff>
      <xdr:row>0</xdr:row>
      <xdr:rowOff>356958</xdr:rowOff>
    </xdr:from>
    <xdr:to>
      <xdr:col>10</xdr:col>
      <xdr:colOff>336080</xdr:colOff>
      <xdr:row>10</xdr:row>
      <xdr:rowOff>105832</xdr:rowOff>
    </xdr:to>
    <xdr:pic>
      <xdr:nvPicPr>
        <xdr:cNvPr id="2" name="Afbeelding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8482653" y="356958"/>
          <a:ext cx="983316" cy="2302985"/>
        </a:xfrm>
        <a:prstGeom prst="rect">
          <a:avLst/>
        </a:prstGeom>
      </xdr:spPr>
    </xdr:pic>
    <xdr:clientData/>
  </xdr:twoCellAnchor>
  <xdr:twoCellAnchor editAs="oneCell">
    <xdr:from>
      <xdr:col>10</xdr:col>
      <xdr:colOff>282803</xdr:colOff>
      <xdr:row>11</xdr:row>
      <xdr:rowOff>50273</xdr:rowOff>
    </xdr:from>
    <xdr:to>
      <xdr:col>11</xdr:col>
      <xdr:colOff>151356</xdr:colOff>
      <xdr:row>15</xdr:row>
      <xdr:rowOff>78559</xdr:rowOff>
    </xdr:to>
    <xdr:pic>
      <xdr:nvPicPr>
        <xdr:cNvPr id="3" name="Afbeelding 2">
          <a:extLst>
            <a:ext uri="{FF2B5EF4-FFF2-40B4-BE49-F238E27FC236}">
              <a16:creationId xmlns:a16="http://schemas.microsoft.com/office/drawing/2014/main" xmlns="" id="{00000000-0008-0000-01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81"/>
        <a:stretch/>
      </xdr:blipFill>
      <xdr:spPr bwMode="auto">
        <a:xfrm>
          <a:off x="9026753" y="2936348"/>
          <a:ext cx="725803" cy="79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652021</xdr:colOff>
      <xdr:row>11</xdr:row>
      <xdr:rowOff>47133</xdr:rowOff>
    </xdr:from>
    <xdr:to>
      <xdr:col>10</xdr:col>
      <xdr:colOff>231343</xdr:colOff>
      <xdr:row>15</xdr:row>
      <xdr:rowOff>62846</xdr:rowOff>
    </xdr:to>
    <xdr:pic>
      <xdr:nvPicPr>
        <xdr:cNvPr id="4" name="Afbeelding 3" descr="Kunststof glazen polypropyle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9551" b="93258" l="10000" r="90000">
                      <a14:foregroundMark x1="46667" y1="10674" x2="52222" y2="9551"/>
                      <a14:foregroundMark x1="46667" y1="87640" x2="47778" y2="91573"/>
                      <a14:foregroundMark x1="45000" y1="93258" x2="45000" y2="93258"/>
                    </a14:backgroundRemoval>
                  </a14:imgEffect>
                </a14:imgLayer>
              </a14:imgProps>
            </a:ext>
            <a:ext uri="{28A0092B-C50C-407E-A947-70E740481C1C}">
              <a14:useLocalDpi xmlns:a14="http://schemas.microsoft.com/office/drawing/2010/main" val="0"/>
            </a:ext>
          </a:extLst>
        </a:blip>
        <a:srcRect/>
        <a:stretch>
          <a:fillRect/>
        </a:stretch>
      </xdr:blipFill>
      <xdr:spPr bwMode="auto">
        <a:xfrm>
          <a:off x="8252971" y="2933208"/>
          <a:ext cx="722322" cy="777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502764</xdr:colOff>
      <xdr:row>10</xdr:row>
      <xdr:rowOff>31424</xdr:rowOff>
    </xdr:from>
    <xdr:to>
      <xdr:col>9</xdr:col>
      <xdr:colOff>699156</xdr:colOff>
      <xdr:row>16</xdr:row>
      <xdr:rowOff>16634</xdr:rowOff>
    </xdr:to>
    <xdr:pic>
      <xdr:nvPicPr>
        <xdr:cNvPr id="5" name="Afbeelding 4" descr="Afbeeldingsresultaat voor herbruikbare beker polycarbonaat&quot;">
          <a:extLst>
            <a:ext uri="{FF2B5EF4-FFF2-40B4-BE49-F238E27FC236}">
              <a16:creationId xmlns:a16="http://schemas.microsoft.com/office/drawing/2014/main" xmlns="" id="{00000000-0008-0000-0100-000005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5217"/>
        <a:stretch/>
      </xdr:blipFill>
      <xdr:spPr bwMode="auto">
        <a:xfrm>
          <a:off x="7398864" y="2726999"/>
          <a:ext cx="901242" cy="112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301143</xdr:colOff>
      <xdr:row>82</xdr:row>
      <xdr:rowOff>1114457</xdr:rowOff>
    </xdr:from>
    <xdr:to>
      <xdr:col>12</xdr:col>
      <xdr:colOff>81514</xdr:colOff>
      <xdr:row>82</xdr:row>
      <xdr:rowOff>1844386</xdr:rowOff>
    </xdr:to>
    <xdr:pic>
      <xdr:nvPicPr>
        <xdr:cNvPr id="6" name="Afbeelding 5">
          <a:extLst>
            <a:ext uri="{FF2B5EF4-FFF2-40B4-BE49-F238E27FC236}">
              <a16:creationId xmlns:a16="http://schemas.microsoft.com/office/drawing/2014/main" xmlns="" id="{00000000-0008-0000-0100-00000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7264"/>
        <a:stretch/>
      </xdr:blipFill>
      <xdr:spPr bwMode="auto">
        <a:xfrm>
          <a:off x="9046825" y="18372025"/>
          <a:ext cx="897394" cy="729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ofes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tabSelected="1" topLeftCell="A83" zoomScale="110" zoomScaleNormal="110" workbookViewId="0">
      <selection activeCell="G11" sqref="G11"/>
    </sheetView>
  </sheetViews>
  <sheetFormatPr defaultRowHeight="15"/>
  <cols>
    <col min="1" max="1" width="5.5703125" customWidth="1"/>
    <col min="3" max="3" width="9.5703125" bestFit="1" customWidth="1"/>
    <col min="4" max="6" width="17.28515625" customWidth="1"/>
    <col min="7" max="7" width="15.140625" bestFit="1" customWidth="1"/>
    <col min="8" max="8" width="12.140625" customWidth="1"/>
    <col min="9" max="9" width="10.5703125" customWidth="1"/>
    <col min="10" max="10" width="17.140625" customWidth="1"/>
    <col min="11" max="11" width="12.85546875" customWidth="1"/>
    <col min="12" max="12" width="3.85546875" customWidth="1"/>
  </cols>
  <sheetData>
    <row r="1" spans="1:12" ht="72" customHeight="1">
      <c r="A1" s="129" t="s">
        <v>97</v>
      </c>
      <c r="B1" s="129"/>
      <c r="C1" s="129"/>
      <c r="D1" s="129"/>
      <c r="E1" s="129"/>
      <c r="F1" s="129"/>
      <c r="G1" s="129"/>
      <c r="H1" s="129"/>
      <c r="I1" s="129"/>
      <c r="J1" s="129"/>
      <c r="K1" s="129"/>
      <c r="L1" s="129"/>
    </row>
    <row r="2" spans="1:12" s="65" customFormat="1" ht="10.5" customHeight="1">
      <c r="A2" s="115"/>
      <c r="B2" s="115"/>
      <c r="C2" s="115"/>
      <c r="D2" s="115"/>
      <c r="E2" s="115"/>
      <c r="F2" s="115"/>
      <c r="G2" s="115"/>
      <c r="H2" s="115"/>
      <c r="I2" s="115"/>
      <c r="J2" s="115"/>
      <c r="K2" s="115"/>
      <c r="L2" s="115"/>
    </row>
    <row r="3" spans="1:12" ht="21" customHeight="1">
      <c r="A3" s="108"/>
      <c r="B3" s="111" t="s">
        <v>92</v>
      </c>
      <c r="C3" s="112"/>
      <c r="D3" s="112"/>
      <c r="E3" s="108"/>
      <c r="F3" s="108"/>
      <c r="G3" s="108"/>
      <c r="H3" s="108"/>
      <c r="I3" s="108"/>
      <c r="J3" s="108"/>
      <c r="K3" s="108"/>
      <c r="L3" s="108"/>
    </row>
    <row r="4" spans="1:12" ht="9.6" customHeight="1">
      <c r="A4" s="108"/>
      <c r="B4" s="113"/>
      <c r="C4" s="114"/>
      <c r="D4" s="114"/>
      <c r="E4" s="108"/>
      <c r="F4" s="108"/>
      <c r="G4" s="108"/>
      <c r="H4" s="108"/>
      <c r="I4" s="108"/>
      <c r="J4" s="108"/>
      <c r="K4" s="108"/>
      <c r="L4" s="108"/>
    </row>
    <row r="5" spans="1:12">
      <c r="A5" s="2"/>
      <c r="B5" s="53" t="s">
        <v>0</v>
      </c>
      <c r="C5" s="2"/>
      <c r="D5" s="130"/>
      <c r="E5" s="130"/>
      <c r="F5" s="130"/>
      <c r="G5" s="2"/>
      <c r="H5" s="2"/>
      <c r="I5" s="2"/>
      <c r="J5" s="2"/>
      <c r="K5" s="3"/>
      <c r="L5" s="2"/>
    </row>
    <row r="6" spans="1:12">
      <c r="A6" s="2"/>
      <c r="B6" s="53"/>
      <c r="C6" s="2"/>
      <c r="D6" s="2"/>
      <c r="E6" s="2"/>
      <c r="F6" s="2"/>
      <c r="G6" s="2"/>
      <c r="H6" s="2"/>
      <c r="I6" s="2"/>
      <c r="J6" s="2"/>
      <c r="K6" s="3"/>
      <c r="L6" s="2"/>
    </row>
    <row r="7" spans="1:12" ht="15.75">
      <c r="A7" s="2"/>
      <c r="B7" s="4" t="s">
        <v>1</v>
      </c>
      <c r="C7" s="2"/>
      <c r="D7" s="2"/>
      <c r="E7" s="2"/>
      <c r="F7" s="2"/>
      <c r="G7" s="2"/>
      <c r="H7" s="2"/>
      <c r="I7" s="54"/>
      <c r="J7" s="54"/>
      <c r="K7" s="2"/>
      <c r="L7" s="2"/>
    </row>
    <row r="8" spans="1:12">
      <c r="A8" s="2"/>
      <c r="B8" s="65"/>
      <c r="C8" s="65"/>
      <c r="D8" s="65"/>
      <c r="E8" s="65"/>
      <c r="G8" s="2"/>
      <c r="H8" s="2"/>
      <c r="I8" s="54"/>
      <c r="J8" s="54"/>
      <c r="K8" s="2"/>
      <c r="L8" s="2"/>
    </row>
    <row r="9" spans="1:12">
      <c r="A9" s="2"/>
      <c r="B9" s="2" t="s">
        <v>2</v>
      </c>
      <c r="C9" s="2"/>
      <c r="D9" s="2"/>
      <c r="E9" s="2"/>
      <c r="F9" s="2"/>
      <c r="G9" s="2"/>
      <c r="H9" s="2"/>
      <c r="I9" s="2"/>
      <c r="J9" s="2"/>
      <c r="K9" s="2"/>
      <c r="L9" s="2"/>
    </row>
    <row r="10" spans="1:12">
      <c r="A10" s="2"/>
      <c r="B10" s="2"/>
      <c r="C10" s="2" t="s">
        <v>3</v>
      </c>
      <c r="D10" s="2"/>
      <c r="E10" s="5"/>
      <c r="F10" s="2"/>
      <c r="G10" s="2"/>
      <c r="H10" s="2"/>
      <c r="I10" s="2"/>
      <c r="J10" s="2"/>
      <c r="K10" s="109"/>
      <c r="L10" s="2"/>
    </row>
    <row r="11" spans="1:12">
      <c r="A11" s="2"/>
      <c r="B11" s="2"/>
      <c r="C11" s="2" t="s">
        <v>4</v>
      </c>
      <c r="D11" s="2"/>
      <c r="E11" s="5"/>
      <c r="F11" s="2"/>
      <c r="G11" s="2"/>
      <c r="H11" s="2"/>
      <c r="I11" s="2"/>
      <c r="J11" s="2"/>
      <c r="K11" s="109"/>
      <c r="L11" s="2"/>
    </row>
    <row r="12" spans="1:12">
      <c r="A12" s="2"/>
      <c r="B12" s="2"/>
      <c r="C12" s="2" t="s">
        <v>65</v>
      </c>
      <c r="D12" s="2"/>
      <c r="E12" s="5"/>
      <c r="F12" s="2"/>
      <c r="G12" s="69"/>
      <c r="H12" s="69"/>
      <c r="I12" s="69"/>
      <c r="J12" s="2"/>
      <c r="K12" s="109"/>
      <c r="L12" s="2"/>
    </row>
    <row r="13" spans="1:12">
      <c r="A13" s="2"/>
      <c r="B13" s="2"/>
      <c r="C13" s="6" t="s">
        <v>5</v>
      </c>
      <c r="D13" s="6"/>
      <c r="E13" s="7">
        <f>SUM(E10:E12)</f>
        <v>0</v>
      </c>
      <c r="F13" s="6"/>
      <c r="G13" s="70"/>
      <c r="H13" s="70"/>
      <c r="I13" s="70"/>
      <c r="J13" s="2"/>
      <c r="K13" s="109"/>
      <c r="L13" s="2"/>
    </row>
    <row r="14" spans="1:12">
      <c r="A14" s="2"/>
      <c r="B14" s="2" t="s">
        <v>7</v>
      </c>
      <c r="C14" s="2"/>
      <c r="D14" s="2"/>
      <c r="E14" s="77"/>
      <c r="F14" s="8" t="s">
        <v>63</v>
      </c>
      <c r="G14" s="70"/>
      <c r="H14" s="70"/>
      <c r="I14" s="70"/>
      <c r="J14" s="2"/>
      <c r="K14" s="110"/>
      <c r="L14" s="2"/>
    </row>
    <row r="15" spans="1:12">
      <c r="A15" s="2"/>
      <c r="B15" s="2" t="s">
        <v>67</v>
      </c>
      <c r="C15" s="2"/>
      <c r="D15" s="2"/>
      <c r="E15" s="94"/>
      <c r="F15" s="8" t="s">
        <v>83</v>
      </c>
      <c r="G15" s="70"/>
      <c r="H15" s="70"/>
      <c r="I15" s="70"/>
      <c r="J15" s="2"/>
      <c r="K15" s="110"/>
      <c r="L15" s="2"/>
    </row>
    <row r="16" spans="1:12">
      <c r="A16" s="2"/>
      <c r="B16" s="2" t="s">
        <v>88</v>
      </c>
      <c r="C16" s="2"/>
      <c r="D16" s="2"/>
      <c r="E16" s="84" t="s">
        <v>69</v>
      </c>
      <c r="F16" s="8" t="s">
        <v>70</v>
      </c>
      <c r="G16" s="70"/>
      <c r="H16" s="70"/>
      <c r="I16" s="70"/>
      <c r="J16" s="2"/>
      <c r="K16" s="110"/>
      <c r="L16" s="2"/>
    </row>
    <row r="17" spans="1:13">
      <c r="A17" s="2"/>
      <c r="B17" s="2" t="s">
        <v>11</v>
      </c>
      <c r="C17" s="2"/>
      <c r="D17" s="2"/>
      <c r="E17" s="80">
        <f>E14*E13</f>
        <v>0</v>
      </c>
      <c r="F17" s="2"/>
      <c r="H17" s="2"/>
      <c r="I17" s="2"/>
      <c r="J17" s="2"/>
      <c r="K17" s="109"/>
      <c r="L17" s="2"/>
    </row>
    <row r="18" spans="1:13">
      <c r="A18" s="2"/>
      <c r="B18" s="2"/>
      <c r="C18" s="2"/>
      <c r="D18" s="2"/>
      <c r="E18" s="7">
        <f>E14*E13*(1+G18)</f>
        <v>0</v>
      </c>
      <c r="F18" s="8" t="s">
        <v>66</v>
      </c>
      <c r="G18" s="79">
        <v>0.15</v>
      </c>
      <c r="H18" s="2"/>
      <c r="I18" s="2"/>
      <c r="J18" s="2"/>
      <c r="K18" s="109"/>
      <c r="L18" s="2"/>
    </row>
    <row r="19" spans="1:13">
      <c r="A19" s="2"/>
      <c r="B19" s="2" t="s">
        <v>58</v>
      </c>
      <c r="C19" s="2"/>
      <c r="D19" s="2"/>
      <c r="E19" s="81"/>
      <c r="F19" s="1"/>
      <c r="G19" s="2"/>
      <c r="H19" s="2"/>
      <c r="I19" s="2"/>
      <c r="J19" s="2"/>
      <c r="K19" s="109"/>
      <c r="L19" s="2"/>
    </row>
    <row r="20" spans="1:13">
      <c r="A20" s="2"/>
      <c r="B20" s="8"/>
      <c r="C20" s="2"/>
      <c r="D20" s="2"/>
      <c r="E20" s="2"/>
      <c r="F20" s="2"/>
      <c r="G20" s="2"/>
      <c r="H20" s="2"/>
      <c r="I20" s="2"/>
      <c r="J20" s="2"/>
      <c r="K20" s="2"/>
      <c r="L20" s="2"/>
    </row>
    <row r="21" spans="1:13">
      <c r="A21" s="2"/>
      <c r="B21" s="2"/>
      <c r="C21" s="2"/>
      <c r="D21" s="2"/>
      <c r="E21" s="2"/>
      <c r="F21" s="2"/>
      <c r="G21" s="2"/>
      <c r="H21" s="58"/>
      <c r="I21" s="2"/>
      <c r="J21" s="2"/>
      <c r="K21" s="2"/>
      <c r="L21" s="2"/>
    </row>
    <row r="22" spans="1:13" ht="15.75">
      <c r="A22" s="2"/>
      <c r="B22" s="9" t="s">
        <v>84</v>
      </c>
      <c r="C22" s="2"/>
      <c r="D22" s="2"/>
      <c r="E22" s="2"/>
      <c r="F22" s="2"/>
      <c r="G22" s="6"/>
      <c r="H22" s="6" t="s">
        <v>12</v>
      </c>
      <c r="I22" s="6" t="s">
        <v>13</v>
      </c>
      <c r="J22" s="2"/>
      <c r="K22" s="2"/>
      <c r="L22" s="2"/>
    </row>
    <row r="23" spans="1:13">
      <c r="A23" s="2"/>
      <c r="B23" s="10"/>
      <c r="C23" s="2" t="s">
        <v>14</v>
      </c>
      <c r="E23" s="8" t="s">
        <v>68</v>
      </c>
      <c r="F23" s="2"/>
      <c r="G23" s="2"/>
      <c r="H23" s="98">
        <v>0</v>
      </c>
      <c r="I23" s="11">
        <f>E18</f>
        <v>0</v>
      </c>
      <c r="J23" s="82">
        <f>I23*H23</f>
        <v>0</v>
      </c>
      <c r="K23" s="2"/>
      <c r="L23" s="2"/>
    </row>
    <row r="24" spans="1:13">
      <c r="A24" s="2"/>
      <c r="B24" s="10"/>
      <c r="C24" s="2" t="s">
        <v>64</v>
      </c>
      <c r="D24" s="2"/>
      <c r="E24" s="8" t="s">
        <v>89</v>
      </c>
      <c r="F24" s="63"/>
      <c r="G24" s="14"/>
      <c r="H24" s="98">
        <v>0</v>
      </c>
      <c r="I24" s="11">
        <f>E17*1.05</f>
        <v>0</v>
      </c>
      <c r="J24" s="82">
        <f>I24*H24</f>
        <v>0</v>
      </c>
      <c r="K24" s="139" t="s">
        <v>98</v>
      </c>
      <c r="L24" s="2"/>
    </row>
    <row r="25" spans="1:13">
      <c r="A25" s="2"/>
      <c r="B25" s="10"/>
      <c r="C25" s="109" t="s">
        <v>93</v>
      </c>
      <c r="D25" s="47"/>
      <c r="E25" s="116" t="s">
        <v>95</v>
      </c>
      <c r="F25" s="117"/>
      <c r="G25" s="118"/>
      <c r="H25" s="98">
        <v>0</v>
      </c>
      <c r="I25" s="11">
        <f>E17*1.05</f>
        <v>0</v>
      </c>
      <c r="J25" s="82">
        <v>0</v>
      </c>
      <c r="K25" s="139" t="s">
        <v>98</v>
      </c>
      <c r="L25" s="2"/>
    </row>
    <row r="26" spans="1:13" ht="19.5">
      <c r="A26" s="2"/>
      <c r="B26" s="15" t="s">
        <v>15</v>
      </c>
      <c r="C26" s="15"/>
      <c r="D26" s="16"/>
      <c r="E26" s="16"/>
      <c r="F26" s="16"/>
      <c r="G26" s="16"/>
      <c r="I26" s="16"/>
      <c r="J26" s="83">
        <f>SUM(J23:J25)</f>
        <v>0</v>
      </c>
      <c r="K26" s="2"/>
      <c r="L26" s="2"/>
    </row>
    <row r="27" spans="1:13">
      <c r="A27" s="2"/>
      <c r="B27" s="10"/>
      <c r="C27" s="2"/>
      <c r="D27" s="2"/>
      <c r="E27" s="2"/>
      <c r="F27" s="2"/>
      <c r="G27" s="2"/>
      <c r="H27" s="2" t="s">
        <v>94</v>
      </c>
      <c r="I27" s="2"/>
      <c r="J27" s="2"/>
      <c r="K27" s="2"/>
      <c r="L27" s="2"/>
    </row>
    <row r="28" spans="1:13">
      <c r="A28" s="2"/>
      <c r="B28" s="10"/>
      <c r="C28" s="2"/>
      <c r="D28" s="2"/>
      <c r="E28" s="2"/>
      <c r="F28" s="2"/>
      <c r="G28" s="2"/>
      <c r="H28" s="16"/>
      <c r="I28" s="2"/>
      <c r="J28" s="2"/>
      <c r="K28" s="2"/>
      <c r="L28" s="2"/>
    </row>
    <row r="29" spans="1:13" ht="15.75" customHeight="1">
      <c r="A29" s="2"/>
      <c r="B29" s="9" t="s">
        <v>16</v>
      </c>
      <c r="C29" s="2"/>
      <c r="D29" s="4"/>
      <c r="E29" s="2"/>
      <c r="F29" s="2"/>
      <c r="G29" s="2"/>
      <c r="H29" s="58"/>
      <c r="I29" s="2"/>
      <c r="J29" s="2"/>
      <c r="K29" s="2"/>
      <c r="L29" s="2"/>
    </row>
    <row r="30" spans="1:13">
      <c r="A30" s="2"/>
      <c r="B30" s="18"/>
      <c r="C30" s="2"/>
      <c r="D30" s="2"/>
      <c r="E30" s="2"/>
      <c r="F30" s="2"/>
      <c r="G30" s="2"/>
      <c r="H30" s="6" t="s">
        <v>12</v>
      </c>
      <c r="I30" s="19" t="s">
        <v>13</v>
      </c>
      <c r="J30" s="19" t="s">
        <v>17</v>
      </c>
      <c r="K30" s="2"/>
      <c r="L30" s="2"/>
    </row>
    <row r="31" spans="1:13">
      <c r="A31" s="2"/>
      <c r="B31" s="20"/>
      <c r="C31" s="2" t="s">
        <v>14</v>
      </c>
      <c r="D31" s="2"/>
      <c r="E31" s="2"/>
      <c r="F31" s="2"/>
      <c r="G31" s="2"/>
      <c r="H31" s="56" t="s">
        <v>18</v>
      </c>
      <c r="I31" s="11"/>
      <c r="J31" s="56" t="s">
        <v>18</v>
      </c>
      <c r="K31" s="2"/>
      <c r="L31" s="2"/>
    </row>
    <row r="32" spans="1:13">
      <c r="A32" s="2"/>
      <c r="B32" s="21"/>
      <c r="C32" s="2" t="s">
        <v>64</v>
      </c>
      <c r="D32" s="2"/>
      <c r="E32" s="107" t="s">
        <v>89</v>
      </c>
      <c r="F32" s="13"/>
      <c r="G32" s="14"/>
      <c r="H32" s="98">
        <v>0</v>
      </c>
      <c r="I32" s="11">
        <f>E17*1.05</f>
        <v>0</v>
      </c>
      <c r="J32" s="82">
        <f>I32*H32</f>
        <v>0</v>
      </c>
      <c r="K32" s="139" t="s">
        <v>98</v>
      </c>
      <c r="L32" s="2"/>
      <c r="M32" t="s">
        <v>94</v>
      </c>
    </row>
    <row r="33" spans="1:12">
      <c r="A33" s="2"/>
      <c r="B33" s="10"/>
      <c r="C33" s="2" t="s">
        <v>90</v>
      </c>
      <c r="D33" s="47"/>
      <c r="E33" s="116" t="s">
        <v>96</v>
      </c>
      <c r="F33" s="117"/>
      <c r="G33" s="118"/>
      <c r="H33" s="98">
        <v>0</v>
      </c>
      <c r="I33" s="11">
        <f>E17*1.05</f>
        <v>0</v>
      </c>
      <c r="J33" s="82">
        <f>I33*H33</f>
        <v>0</v>
      </c>
      <c r="K33" s="139" t="s">
        <v>98</v>
      </c>
      <c r="L33" s="2"/>
    </row>
    <row r="34" spans="1:12" ht="19.5">
      <c r="A34" s="2"/>
      <c r="B34" s="15" t="s">
        <v>15</v>
      </c>
      <c r="C34" s="15"/>
      <c r="D34" s="16"/>
      <c r="E34" s="16"/>
      <c r="F34" s="16"/>
      <c r="G34" s="16"/>
      <c r="H34" s="16"/>
      <c r="I34" s="16"/>
      <c r="J34" s="83">
        <f>SUM(J32:J33)</f>
        <v>0</v>
      </c>
      <c r="K34" s="2"/>
      <c r="L34" s="2"/>
    </row>
    <row r="35" spans="1:12">
      <c r="A35" s="2"/>
      <c r="B35" s="22"/>
      <c r="C35" s="2"/>
      <c r="D35" s="2"/>
      <c r="E35" s="2"/>
      <c r="F35" s="2"/>
      <c r="G35" s="2"/>
      <c r="H35" s="2"/>
      <c r="I35" s="2"/>
      <c r="J35" s="2"/>
      <c r="K35" s="12"/>
      <c r="L35" s="2"/>
    </row>
    <row r="36" spans="1:12">
      <c r="A36" s="2"/>
      <c r="B36" s="73" t="s">
        <v>19</v>
      </c>
      <c r="C36" s="2"/>
      <c r="D36" s="2"/>
      <c r="E36" s="2"/>
      <c r="F36" s="2"/>
      <c r="G36" s="2"/>
      <c r="H36" s="2"/>
      <c r="I36" s="2"/>
      <c r="J36" s="2"/>
      <c r="K36" s="12"/>
      <c r="L36" s="2"/>
    </row>
    <row r="37" spans="1:12">
      <c r="A37" s="2"/>
      <c r="B37" s="23" t="s">
        <v>20</v>
      </c>
      <c r="C37" s="2"/>
      <c r="D37" s="2"/>
      <c r="E37" s="2"/>
      <c r="F37" s="2"/>
      <c r="G37" s="2"/>
      <c r="H37" s="2"/>
      <c r="I37" s="2"/>
      <c r="J37" s="2"/>
      <c r="K37" s="12"/>
      <c r="L37" s="2"/>
    </row>
    <row r="38" spans="1:12">
      <c r="A38" s="2"/>
      <c r="B38" s="23" t="s">
        <v>21</v>
      </c>
      <c r="C38" s="2"/>
      <c r="D38" s="2"/>
      <c r="E38" s="2"/>
      <c r="F38" s="102">
        <v>0</v>
      </c>
      <c r="G38" s="13" t="s">
        <v>22</v>
      </c>
      <c r="H38" s="24"/>
      <c r="I38" s="25"/>
      <c r="J38" s="2"/>
      <c r="K38" s="12"/>
      <c r="L38" s="2"/>
    </row>
    <row r="39" spans="1:12">
      <c r="A39" s="2"/>
      <c r="B39" s="90" t="s">
        <v>79</v>
      </c>
      <c r="C39" s="2"/>
      <c r="D39" s="2"/>
      <c r="E39" s="12"/>
      <c r="F39" s="103">
        <f>E19-F38</f>
        <v>0</v>
      </c>
      <c r="G39" s="13" t="s">
        <v>26</v>
      </c>
      <c r="H39" s="2"/>
      <c r="I39" s="2"/>
      <c r="J39" s="2"/>
      <c r="K39" s="12"/>
      <c r="L39" s="2"/>
    </row>
    <row r="40" spans="1:12">
      <c r="A40" s="2"/>
      <c r="B40" s="26"/>
      <c r="C40" s="2"/>
      <c r="D40" s="2"/>
      <c r="E40" s="2"/>
      <c r="F40" s="2"/>
      <c r="G40" s="8" t="s">
        <v>55</v>
      </c>
      <c r="H40" s="2"/>
      <c r="I40" s="2"/>
      <c r="J40" s="2"/>
      <c r="K40" s="12"/>
      <c r="L40" s="2"/>
    </row>
    <row r="41" spans="1:12" ht="15.75">
      <c r="A41" s="2"/>
      <c r="B41" s="4" t="s">
        <v>59</v>
      </c>
      <c r="C41" s="2"/>
      <c r="D41" s="2"/>
      <c r="E41" s="2"/>
      <c r="F41" s="2"/>
      <c r="G41" s="2"/>
      <c r="H41" s="2"/>
      <c r="I41" s="2"/>
      <c r="J41" s="2"/>
      <c r="K41" s="12"/>
      <c r="L41" s="2"/>
    </row>
    <row r="42" spans="1:12">
      <c r="A42" s="2"/>
      <c r="B42" s="26" t="s">
        <v>23</v>
      </c>
      <c r="C42" s="2"/>
      <c r="D42" s="2"/>
      <c r="E42" s="27"/>
      <c r="F42" s="2"/>
      <c r="G42" s="2"/>
      <c r="H42" s="2"/>
      <c r="I42" s="8"/>
      <c r="J42" s="2"/>
      <c r="K42" s="12"/>
      <c r="L42" s="2"/>
    </row>
    <row r="43" spans="1:12" ht="16.5">
      <c r="A43" s="2"/>
      <c r="B43" s="59"/>
      <c r="C43" s="47"/>
      <c r="D43" s="60" t="s">
        <v>24</v>
      </c>
      <c r="E43" s="89">
        <f>J96</f>
        <v>0</v>
      </c>
      <c r="F43" s="131" t="s">
        <v>56</v>
      </c>
      <c r="G43" s="28" t="s">
        <v>71</v>
      </c>
      <c r="H43" s="28" t="s">
        <v>71</v>
      </c>
      <c r="I43" s="8"/>
      <c r="K43" s="12"/>
      <c r="L43" s="2"/>
    </row>
    <row r="44" spans="1:12">
      <c r="A44" s="2"/>
      <c r="B44" s="59"/>
      <c r="C44" s="59"/>
      <c r="D44" s="86" t="s">
        <v>74</v>
      </c>
      <c r="E44" s="86"/>
      <c r="F44" s="131"/>
      <c r="G44" s="91" t="s">
        <v>75</v>
      </c>
      <c r="H44" s="91" t="s">
        <v>76</v>
      </c>
      <c r="I44" s="8"/>
      <c r="J44" s="2"/>
      <c r="K44" s="12"/>
      <c r="L44" s="2"/>
    </row>
    <row r="45" spans="1:12">
      <c r="A45" s="2"/>
      <c r="C45" s="61">
        <v>0.25</v>
      </c>
      <c r="D45" s="88" t="s">
        <v>73</v>
      </c>
      <c r="E45" s="87">
        <v>0.45</v>
      </c>
      <c r="F45" s="2"/>
      <c r="G45" s="82">
        <f>E43*C45</f>
        <v>0</v>
      </c>
      <c r="H45" s="82">
        <f>E43*E45</f>
        <v>0</v>
      </c>
      <c r="I45" s="8"/>
      <c r="J45" s="2"/>
      <c r="K45" s="12"/>
      <c r="L45" s="2"/>
    </row>
    <row r="46" spans="1:12">
      <c r="A46" s="2"/>
      <c r="B46" s="61"/>
      <c r="C46" s="2"/>
      <c r="D46" s="2"/>
      <c r="F46" s="2"/>
      <c r="G46" s="82"/>
      <c r="H46" s="82"/>
      <c r="I46" s="8"/>
      <c r="J46" s="2"/>
      <c r="K46" s="12"/>
      <c r="L46" s="2"/>
    </row>
    <row r="47" spans="1:12" ht="16.5">
      <c r="A47" s="2"/>
      <c r="B47" s="59" t="s">
        <v>51</v>
      </c>
      <c r="C47" s="61"/>
      <c r="D47" s="48"/>
      <c r="E47" s="8"/>
      <c r="F47" s="2"/>
      <c r="G47" s="28" t="s">
        <v>25</v>
      </c>
      <c r="I47" s="8"/>
      <c r="J47" s="2"/>
      <c r="K47" s="12"/>
      <c r="L47" s="2"/>
    </row>
    <row r="48" spans="1:12">
      <c r="A48" s="2"/>
      <c r="B48" s="59"/>
      <c r="C48" s="61"/>
      <c r="D48" s="48"/>
      <c r="E48" s="27"/>
      <c r="F48" s="2"/>
      <c r="G48" s="85" t="e">
        <f>J100</f>
        <v>#DIV/0!</v>
      </c>
      <c r="H48" s="8" t="s">
        <v>72</v>
      </c>
      <c r="I48" s="8"/>
      <c r="J48" s="2"/>
      <c r="K48" s="12"/>
      <c r="L48" s="2"/>
    </row>
    <row r="49" spans="1:12">
      <c r="A49" s="2"/>
      <c r="B49" s="26" t="s">
        <v>80</v>
      </c>
      <c r="C49" s="61"/>
      <c r="D49" s="48"/>
      <c r="E49" s="27"/>
      <c r="F49" s="31"/>
      <c r="G49" s="29"/>
      <c r="H49" s="2"/>
      <c r="I49" s="8"/>
      <c r="J49" s="2"/>
      <c r="K49" s="12"/>
      <c r="L49" s="2"/>
    </row>
    <row r="50" spans="1:12">
      <c r="A50" s="2"/>
      <c r="B50" s="26"/>
      <c r="C50" s="59"/>
      <c r="D50" s="86" t="s">
        <v>77</v>
      </c>
      <c r="E50" s="86"/>
      <c r="F50" s="31"/>
      <c r="G50" s="91" t="s">
        <v>75</v>
      </c>
      <c r="H50" s="91" t="s">
        <v>76</v>
      </c>
      <c r="I50" s="8"/>
      <c r="J50" s="2"/>
      <c r="K50" s="12"/>
      <c r="L50" s="2"/>
    </row>
    <row r="51" spans="1:12">
      <c r="A51" s="2"/>
      <c r="B51" s="26"/>
      <c r="C51" s="97">
        <v>2.5000000000000001E-2</v>
      </c>
      <c r="D51" s="88" t="s">
        <v>73</v>
      </c>
      <c r="E51" s="96">
        <v>7.4999999999999997E-2</v>
      </c>
      <c r="F51" s="31"/>
      <c r="G51" s="82">
        <f>C53*F39</f>
        <v>0</v>
      </c>
      <c r="H51" s="82">
        <f>F39*E53</f>
        <v>0</v>
      </c>
      <c r="J51" s="8" t="s">
        <v>55</v>
      </c>
      <c r="K51" s="12"/>
      <c r="L51" s="2"/>
    </row>
    <row r="52" spans="1:12" ht="16.5">
      <c r="A52" s="2"/>
      <c r="B52" s="22"/>
      <c r="C52" s="13"/>
      <c r="D52" s="13" t="s">
        <v>78</v>
      </c>
      <c r="E52" s="13"/>
      <c r="F52" s="74"/>
      <c r="G52" s="2"/>
      <c r="H52" s="13"/>
      <c r="I52" s="13"/>
      <c r="J52" s="2"/>
      <c r="K52" s="12"/>
      <c r="L52" s="2"/>
    </row>
    <row r="53" spans="1:12">
      <c r="A53" s="2"/>
      <c r="B53" s="22"/>
      <c r="C53" s="30">
        <f>C51*E17</f>
        <v>0</v>
      </c>
      <c r="D53" s="88" t="s">
        <v>73</v>
      </c>
      <c r="E53" s="92">
        <f>E51*I24</f>
        <v>0</v>
      </c>
      <c r="F53" s="31"/>
      <c r="H53" s="13"/>
      <c r="I53" s="2"/>
      <c r="J53" s="2"/>
      <c r="K53" s="12"/>
      <c r="L53" s="2"/>
    </row>
    <row r="54" spans="1:12">
      <c r="A54" s="2"/>
      <c r="B54" s="22"/>
      <c r="C54" s="14"/>
      <c r="D54" s="30"/>
      <c r="E54" s="13"/>
      <c r="F54" s="31"/>
      <c r="G54" s="13"/>
      <c r="H54" s="2"/>
      <c r="I54" s="2"/>
      <c r="J54" s="2"/>
      <c r="K54" s="12"/>
      <c r="L54" s="2"/>
    </row>
    <row r="55" spans="1:12" ht="15.75">
      <c r="A55" s="2"/>
      <c r="B55" s="132" t="s">
        <v>27</v>
      </c>
      <c r="C55" s="133"/>
      <c r="D55" s="133"/>
      <c r="E55" s="133"/>
      <c r="F55" s="133"/>
      <c r="G55" s="133"/>
      <c r="H55" s="133"/>
      <c r="I55" s="133"/>
      <c r="J55" s="134"/>
      <c r="K55" s="12"/>
      <c r="L55" s="2"/>
    </row>
    <row r="56" spans="1:12" ht="19.5">
      <c r="A56" s="2"/>
      <c r="B56" s="32" t="s">
        <v>28</v>
      </c>
      <c r="C56" s="33"/>
      <c r="D56" s="34"/>
      <c r="E56" s="13"/>
      <c r="F56" s="68" t="str">
        <f>IF(OR($H$23=0,$H$24=0),"",J26+$G$48-G51-G45)</f>
        <v/>
      </c>
      <c r="G56" s="17" t="s">
        <v>76</v>
      </c>
      <c r="H56" s="68" t="str">
        <f>IF(OR($H$23=0,$H$24=0),"",J26+$G$48-H51-H45)</f>
        <v/>
      </c>
      <c r="I56" s="17" t="s">
        <v>75</v>
      </c>
      <c r="J56" s="35"/>
      <c r="K56" s="12"/>
      <c r="L56" s="2"/>
    </row>
    <row r="57" spans="1:12" ht="19.5">
      <c r="A57" s="2"/>
      <c r="B57" s="36" t="s">
        <v>53</v>
      </c>
      <c r="C57" s="37"/>
      <c r="D57" s="38"/>
      <c r="E57" s="39"/>
      <c r="F57" s="123" t="str">
        <f>IF(OR($H$32=0),"",J34+$G$48-G51-G45)</f>
        <v/>
      </c>
      <c r="G57" s="122" t="s">
        <v>76</v>
      </c>
      <c r="H57" s="124" t="str">
        <f>IF(OR($H$32=0),"",J34+$G$48-H51-H45)</f>
        <v/>
      </c>
      <c r="I57" s="122" t="s">
        <v>75</v>
      </c>
      <c r="J57" s="40"/>
      <c r="K57" s="12"/>
      <c r="L57" s="2"/>
    </row>
    <row r="58" spans="1:12">
      <c r="A58" s="2"/>
      <c r="B58" s="2"/>
      <c r="C58" s="21"/>
      <c r="D58" s="41"/>
      <c r="E58" s="2"/>
      <c r="F58" s="127"/>
      <c r="G58" s="126"/>
      <c r="H58" s="2"/>
      <c r="I58" s="125"/>
      <c r="J58" s="2"/>
      <c r="K58" s="12"/>
      <c r="L58" s="2"/>
    </row>
    <row r="59" spans="1:12">
      <c r="A59" s="2"/>
      <c r="B59" s="26"/>
      <c r="C59" s="14"/>
      <c r="D59" s="30"/>
      <c r="E59" s="13"/>
      <c r="F59" s="13" t="s">
        <v>54</v>
      </c>
      <c r="G59" s="13"/>
      <c r="H59" s="2"/>
      <c r="I59" s="2"/>
      <c r="J59" s="2"/>
      <c r="K59" s="12"/>
      <c r="L59" s="2"/>
    </row>
    <row r="60" spans="1:12">
      <c r="A60" s="2"/>
      <c r="B60" s="49" t="s">
        <v>100</v>
      </c>
      <c r="C60" s="42"/>
      <c r="D60" s="43"/>
      <c r="E60" s="50"/>
      <c r="F60" s="31"/>
      <c r="G60" s="13"/>
      <c r="H60" s="2"/>
      <c r="I60" s="2"/>
      <c r="J60" s="2"/>
      <c r="K60" s="12"/>
      <c r="L60" s="2"/>
    </row>
    <row r="61" spans="1:12">
      <c r="A61" s="2"/>
      <c r="B61" s="46" t="s">
        <v>29</v>
      </c>
      <c r="C61" s="44"/>
      <c r="D61" s="34"/>
      <c r="E61" s="13"/>
      <c r="F61" s="31"/>
      <c r="G61" s="13"/>
      <c r="H61" s="2"/>
      <c r="I61" s="2"/>
      <c r="J61" s="2"/>
      <c r="K61" s="12"/>
      <c r="L61" s="2"/>
    </row>
    <row r="62" spans="1:12">
      <c r="A62" s="2"/>
      <c r="B62" s="46" t="s">
        <v>30</v>
      </c>
      <c r="C62" s="46"/>
      <c r="D62" s="2"/>
      <c r="E62" s="2"/>
      <c r="F62" s="2"/>
      <c r="G62" s="2"/>
      <c r="H62" s="2"/>
      <c r="I62" s="2"/>
      <c r="J62" s="2"/>
      <c r="K62" s="2"/>
      <c r="L62" s="2"/>
    </row>
    <row r="63" spans="1:12">
      <c r="A63" s="2"/>
      <c r="B63" s="46" t="s">
        <v>31</v>
      </c>
      <c r="C63" s="46"/>
      <c r="D63" s="2"/>
      <c r="E63" s="2"/>
      <c r="F63" s="2"/>
      <c r="G63" s="2"/>
      <c r="H63" s="2"/>
      <c r="I63" s="2"/>
      <c r="J63" s="2"/>
      <c r="K63" s="2"/>
      <c r="L63" s="2"/>
    </row>
    <row r="64" spans="1:12">
      <c r="A64" s="2"/>
      <c r="B64" s="51" t="s">
        <v>101</v>
      </c>
      <c r="C64" s="52"/>
      <c r="D64" s="52"/>
      <c r="E64" s="52"/>
      <c r="F64" s="2"/>
      <c r="G64" s="2"/>
      <c r="H64" s="2"/>
      <c r="I64" s="2"/>
      <c r="J64" s="2"/>
      <c r="K64" s="2"/>
      <c r="L64" s="2"/>
    </row>
    <row r="65" spans="1:12">
      <c r="A65" s="2"/>
      <c r="B65" s="46" t="s">
        <v>49</v>
      </c>
      <c r="C65" s="46"/>
      <c r="D65" s="2"/>
      <c r="E65" s="2"/>
      <c r="F65" s="2"/>
      <c r="G65" s="2"/>
      <c r="H65" s="2"/>
      <c r="I65" s="2"/>
      <c r="J65" s="2"/>
      <c r="K65" s="2"/>
      <c r="L65" s="2"/>
    </row>
    <row r="66" spans="1:12">
      <c r="A66" s="2"/>
      <c r="B66" s="46" t="s">
        <v>32</v>
      </c>
      <c r="C66" s="46"/>
      <c r="D66" s="2"/>
      <c r="E66" s="2"/>
      <c r="F66" s="2"/>
      <c r="G66" s="2"/>
      <c r="H66" s="2"/>
      <c r="I66" s="2"/>
      <c r="J66" s="2"/>
      <c r="K66" s="2"/>
      <c r="L66" s="2"/>
    </row>
    <row r="67" spans="1:12">
      <c r="A67" s="2"/>
      <c r="B67" s="46"/>
      <c r="C67" s="46" t="s">
        <v>33</v>
      </c>
      <c r="D67" s="2"/>
      <c r="E67" s="2"/>
      <c r="F67" s="2"/>
      <c r="G67" s="2"/>
      <c r="H67" s="2"/>
      <c r="I67" s="2"/>
      <c r="J67" s="2"/>
      <c r="K67" s="2"/>
      <c r="L67" s="2"/>
    </row>
    <row r="68" spans="1:12">
      <c r="A68" s="2"/>
      <c r="B68" s="46"/>
      <c r="C68" s="46" t="s">
        <v>50</v>
      </c>
      <c r="D68" s="2"/>
      <c r="E68" s="2"/>
      <c r="F68" s="2"/>
      <c r="G68" s="2"/>
      <c r="H68" s="2"/>
      <c r="I68" s="2"/>
      <c r="J68" s="2"/>
      <c r="K68" s="2"/>
      <c r="L68" s="2"/>
    </row>
    <row r="69" spans="1:12">
      <c r="A69" s="2"/>
      <c r="B69" s="46" t="s">
        <v>34</v>
      </c>
      <c r="C69" s="46"/>
      <c r="D69" s="2"/>
      <c r="E69" s="2"/>
      <c r="F69" s="2"/>
      <c r="G69" s="2"/>
      <c r="H69" s="2"/>
      <c r="I69" s="2"/>
      <c r="J69" s="2"/>
      <c r="K69" s="2"/>
      <c r="L69" s="2"/>
    </row>
    <row r="70" spans="1:12">
      <c r="A70" s="2"/>
      <c r="B70" s="46"/>
      <c r="C70" s="46"/>
      <c r="D70" s="2"/>
      <c r="E70" s="2"/>
      <c r="F70" s="2"/>
      <c r="G70" s="2"/>
      <c r="H70" s="2"/>
      <c r="I70" s="2"/>
      <c r="J70" s="2"/>
      <c r="K70" s="2"/>
      <c r="L70" s="2"/>
    </row>
    <row r="71" spans="1:12" ht="13.7" customHeight="1">
      <c r="A71" s="2"/>
      <c r="B71" s="66"/>
      <c r="C71" s="66"/>
      <c r="D71" s="67"/>
      <c r="E71" s="67"/>
      <c r="F71" s="67"/>
      <c r="G71" s="67"/>
      <c r="H71" s="67"/>
      <c r="I71" s="67"/>
      <c r="J71" s="67"/>
      <c r="K71" s="67"/>
      <c r="L71" s="2"/>
    </row>
    <row r="72" spans="1:12">
      <c r="A72" s="62"/>
      <c r="B72" s="62"/>
      <c r="C72" s="62"/>
      <c r="D72" s="62"/>
      <c r="E72" s="62"/>
      <c r="F72" s="62"/>
      <c r="G72" s="62"/>
      <c r="H72" s="62"/>
      <c r="I72" s="62"/>
      <c r="J72" s="62"/>
      <c r="K72" s="62"/>
      <c r="L72" s="62"/>
    </row>
    <row r="73" spans="1:12">
      <c r="A73" s="62"/>
      <c r="B73" s="53" t="s">
        <v>57</v>
      </c>
      <c r="C73" s="2"/>
      <c r="D73" s="2"/>
      <c r="E73" s="2"/>
      <c r="F73" s="2"/>
      <c r="G73" s="2"/>
      <c r="H73" s="2"/>
      <c r="I73" s="2"/>
      <c r="J73" s="2"/>
      <c r="K73" s="2"/>
      <c r="L73" s="2"/>
    </row>
    <row r="74" spans="1:12">
      <c r="A74" s="62"/>
      <c r="B74" s="2"/>
      <c r="C74" s="64"/>
      <c r="D74" s="55" t="s">
        <v>35</v>
      </c>
      <c r="E74" s="55"/>
      <c r="F74" s="55"/>
      <c r="G74" s="45"/>
      <c r="H74" s="2"/>
      <c r="I74" s="2"/>
      <c r="J74" s="2"/>
      <c r="K74" s="2"/>
      <c r="L74" s="2"/>
    </row>
    <row r="75" spans="1:12">
      <c r="A75" s="62"/>
      <c r="B75" s="2"/>
      <c r="C75" s="64"/>
      <c r="D75" s="72" t="s">
        <v>36</v>
      </c>
      <c r="E75" s="72"/>
      <c r="F75" s="72"/>
      <c r="G75" s="71"/>
      <c r="H75" s="2"/>
      <c r="I75" s="2"/>
      <c r="J75" s="2"/>
      <c r="K75" s="2"/>
      <c r="L75" s="2"/>
    </row>
    <row r="76" spans="1:12">
      <c r="A76" s="62"/>
      <c r="B76" s="2"/>
      <c r="C76" s="78">
        <f>SUM(C74:C75)</f>
        <v>0</v>
      </c>
      <c r="D76" s="72" t="s">
        <v>62</v>
      </c>
      <c r="E76" s="2"/>
      <c r="F76" s="2"/>
      <c r="G76" s="2"/>
      <c r="H76" s="2"/>
      <c r="I76" s="2"/>
      <c r="J76" s="2"/>
      <c r="K76" s="2"/>
      <c r="L76" s="2"/>
    </row>
    <row r="77" spans="1:12">
      <c r="A77" s="62"/>
      <c r="B77" s="2"/>
      <c r="C77" s="2"/>
      <c r="D77" s="1"/>
      <c r="E77" s="57" t="s">
        <v>6</v>
      </c>
      <c r="F77" s="2"/>
      <c r="G77" s="2"/>
      <c r="H77" s="2"/>
      <c r="I77" s="2"/>
      <c r="J77" s="2"/>
      <c r="K77" s="2"/>
      <c r="L77" s="2"/>
    </row>
    <row r="78" spans="1:12">
      <c r="A78" s="62"/>
      <c r="B78" s="2"/>
      <c r="C78" s="2" t="s">
        <v>8</v>
      </c>
      <c r="D78" s="69"/>
      <c r="E78" s="55" t="s">
        <v>9</v>
      </c>
      <c r="F78" s="55" t="s">
        <v>10</v>
      </c>
      <c r="G78" s="2"/>
      <c r="H78" s="2"/>
      <c r="I78" s="2"/>
      <c r="J78" s="2"/>
      <c r="K78" s="2"/>
      <c r="L78" s="2"/>
    </row>
    <row r="79" spans="1:12" ht="39" customHeight="1">
      <c r="A79" s="62"/>
      <c r="B79" s="128" t="s">
        <v>60</v>
      </c>
      <c r="C79" s="128"/>
      <c r="D79" s="128"/>
      <c r="E79" s="128"/>
      <c r="F79" s="128"/>
      <c r="G79" s="128"/>
      <c r="H79" s="128"/>
      <c r="I79" s="128"/>
      <c r="J79" s="128"/>
      <c r="K79" s="128"/>
      <c r="L79" s="128"/>
    </row>
    <row r="80" spans="1:12" ht="42.6" customHeight="1">
      <c r="A80" s="62"/>
      <c r="B80" s="128" t="s">
        <v>61</v>
      </c>
      <c r="C80" s="128"/>
      <c r="D80" s="128"/>
      <c r="E80" s="128"/>
      <c r="F80" s="128"/>
      <c r="G80" s="128"/>
      <c r="H80" s="128"/>
      <c r="I80" s="128"/>
      <c r="J80" s="128"/>
      <c r="K80" s="128"/>
      <c r="L80" s="75"/>
    </row>
    <row r="81" spans="1:12">
      <c r="A81" s="62"/>
      <c r="B81" s="2"/>
      <c r="C81" s="2"/>
      <c r="D81" s="1"/>
      <c r="E81" s="45"/>
      <c r="F81" s="45"/>
      <c r="G81" s="2"/>
      <c r="H81" s="2"/>
      <c r="I81" s="2"/>
      <c r="J81" s="2"/>
      <c r="K81" s="2"/>
      <c r="L81" s="2"/>
    </row>
    <row r="82" spans="1:12">
      <c r="A82" s="62"/>
      <c r="B82" s="119" t="s">
        <v>91</v>
      </c>
      <c r="C82" s="120"/>
      <c r="D82" s="120"/>
      <c r="E82" s="121"/>
      <c r="F82" s="121"/>
      <c r="G82" s="120"/>
      <c r="H82" s="120"/>
      <c r="I82" s="120"/>
      <c r="J82" s="120"/>
      <c r="K82" s="120"/>
      <c r="L82" s="120"/>
    </row>
    <row r="83" spans="1:12" ht="158.25" customHeight="1">
      <c r="A83" s="62"/>
      <c r="B83" s="135" t="s">
        <v>99</v>
      </c>
      <c r="C83" s="135"/>
      <c r="D83" s="135"/>
      <c r="E83" s="135"/>
      <c r="F83" s="135"/>
      <c r="G83" s="135"/>
      <c r="H83" s="135"/>
      <c r="I83" s="135"/>
      <c r="J83" s="135"/>
      <c r="K83" s="135"/>
      <c r="L83" s="135"/>
    </row>
    <row r="84" spans="1:12">
      <c r="A84" s="62"/>
      <c r="B84" s="2"/>
      <c r="C84" s="2"/>
      <c r="D84" s="1"/>
      <c r="E84" s="45"/>
      <c r="F84" s="45"/>
      <c r="G84" s="2"/>
      <c r="H84" s="2"/>
      <c r="I84" s="2"/>
      <c r="J84" s="2"/>
      <c r="K84" s="2"/>
      <c r="L84" s="2"/>
    </row>
    <row r="85" spans="1:12">
      <c r="A85" s="62"/>
      <c r="B85" s="53" t="s">
        <v>82</v>
      </c>
      <c r="C85" s="2"/>
      <c r="D85" s="2"/>
      <c r="E85" s="2"/>
      <c r="F85" s="2"/>
      <c r="G85" s="2"/>
      <c r="H85" s="2"/>
      <c r="I85" s="2"/>
      <c r="J85" s="2"/>
      <c r="K85" s="2"/>
      <c r="L85" s="2"/>
    </row>
    <row r="86" spans="1:12">
      <c r="A86" s="62"/>
      <c r="B86" s="2" t="s">
        <v>37</v>
      </c>
      <c r="C86" s="2"/>
      <c r="D86" s="2"/>
      <c r="E86" s="2"/>
      <c r="F86" s="2"/>
      <c r="G86" s="2"/>
      <c r="H86" s="2" t="s">
        <v>38</v>
      </c>
      <c r="I86" s="2" t="s">
        <v>39</v>
      </c>
      <c r="J86" s="2" t="s">
        <v>40</v>
      </c>
      <c r="K86" s="47"/>
      <c r="L86" s="47"/>
    </row>
    <row r="87" spans="1:12">
      <c r="A87" s="62"/>
      <c r="B87" s="2"/>
      <c r="C87" s="2" t="s">
        <v>41</v>
      </c>
      <c r="D87" s="2"/>
      <c r="E87" s="2"/>
      <c r="F87" s="2"/>
      <c r="G87" s="2"/>
      <c r="H87" s="2"/>
      <c r="I87" s="2"/>
      <c r="J87" s="104">
        <v>0</v>
      </c>
      <c r="K87" s="47"/>
      <c r="L87" s="47"/>
    </row>
    <row r="88" spans="1:12">
      <c r="A88" s="62"/>
      <c r="B88" s="2"/>
      <c r="C88" s="2" t="s">
        <v>42</v>
      </c>
      <c r="D88" s="2"/>
      <c r="E88" s="2"/>
      <c r="F88" s="2"/>
      <c r="G88" s="2"/>
      <c r="H88" s="76"/>
      <c r="I88" s="104">
        <v>0</v>
      </c>
      <c r="J88" s="95">
        <f>I88*H88</f>
        <v>0</v>
      </c>
      <c r="K88" s="47"/>
      <c r="L88" s="47"/>
    </row>
    <row r="89" spans="1:12">
      <c r="A89" s="62"/>
      <c r="B89" s="2" t="s">
        <v>43</v>
      </c>
      <c r="C89" s="2"/>
      <c r="D89" s="2"/>
      <c r="E89" s="2"/>
      <c r="F89" s="2"/>
      <c r="G89" s="2"/>
      <c r="H89" s="2"/>
      <c r="I89" s="2"/>
      <c r="J89" s="2"/>
      <c r="K89" s="47"/>
      <c r="L89" s="47"/>
    </row>
    <row r="90" spans="1:12">
      <c r="A90" s="62"/>
      <c r="B90" s="2"/>
      <c r="C90" s="2" t="s">
        <v>44</v>
      </c>
      <c r="D90" s="2"/>
      <c r="E90" s="2"/>
      <c r="F90" s="2"/>
      <c r="G90" s="2"/>
      <c r="H90" s="2"/>
      <c r="I90" s="2"/>
      <c r="J90" s="106">
        <v>0</v>
      </c>
      <c r="K90" s="47"/>
      <c r="L90" s="47"/>
    </row>
    <row r="91" spans="1:12">
      <c r="A91" s="62"/>
      <c r="B91" s="2"/>
      <c r="C91" s="2" t="s">
        <v>45</v>
      </c>
      <c r="D91" s="2"/>
      <c r="E91" s="2"/>
      <c r="F91" s="2"/>
      <c r="G91" s="2"/>
      <c r="H91" s="76"/>
      <c r="I91" s="104">
        <v>0</v>
      </c>
      <c r="J91" s="95">
        <f>I91*H91</f>
        <v>0</v>
      </c>
      <c r="K91" s="47"/>
      <c r="L91" s="47"/>
    </row>
    <row r="92" spans="1:12">
      <c r="A92" s="62"/>
      <c r="B92" s="2" t="s">
        <v>46</v>
      </c>
      <c r="C92" s="2"/>
      <c r="D92" s="2"/>
      <c r="E92" s="2"/>
      <c r="F92" s="2"/>
      <c r="G92" s="2"/>
      <c r="H92" s="2"/>
      <c r="I92" s="2"/>
      <c r="J92" s="2"/>
      <c r="K92" s="47"/>
      <c r="L92" s="47"/>
    </row>
    <row r="93" spans="1:12">
      <c r="A93" s="62"/>
      <c r="B93" s="2"/>
      <c r="C93" s="2" t="s">
        <v>44</v>
      </c>
      <c r="D93" s="2"/>
      <c r="E93" s="2"/>
      <c r="F93" s="2"/>
      <c r="G93" s="2"/>
      <c r="H93" s="2"/>
      <c r="I93" s="2"/>
      <c r="J93" s="106">
        <v>0</v>
      </c>
      <c r="K93" s="47"/>
      <c r="L93" s="47"/>
    </row>
    <row r="94" spans="1:12">
      <c r="A94" s="62"/>
      <c r="B94" s="2"/>
      <c r="C94" s="2" t="s">
        <v>45</v>
      </c>
      <c r="D94" s="2"/>
      <c r="E94" s="2"/>
      <c r="F94" s="2"/>
      <c r="G94" s="2"/>
      <c r="H94" s="76"/>
      <c r="I94" s="104">
        <v>0</v>
      </c>
      <c r="J94" s="95">
        <f>I94*H94</f>
        <v>0</v>
      </c>
      <c r="K94" s="47"/>
      <c r="L94" s="47"/>
    </row>
    <row r="95" spans="1:12">
      <c r="A95" s="62"/>
      <c r="B95" s="2"/>
      <c r="C95" s="2"/>
      <c r="D95" s="2"/>
      <c r="E95" s="2"/>
      <c r="F95" s="2"/>
      <c r="G95" s="2"/>
      <c r="H95" s="2"/>
      <c r="I95" s="2"/>
      <c r="J95" s="2"/>
      <c r="K95" s="47"/>
      <c r="L95" s="47"/>
    </row>
    <row r="96" spans="1:12" ht="16.5">
      <c r="A96" s="62"/>
      <c r="B96" s="6" t="s">
        <v>47</v>
      </c>
      <c r="C96" s="6"/>
      <c r="D96" s="6"/>
      <c r="E96" s="2"/>
      <c r="F96" s="2"/>
      <c r="G96" s="2"/>
      <c r="H96" s="2"/>
      <c r="I96" s="2"/>
      <c r="J96" s="93">
        <f>+J88+J87+J90+J91+J93+J94</f>
        <v>0</v>
      </c>
      <c r="K96" s="47"/>
      <c r="L96" s="47"/>
    </row>
    <row r="97" spans="1:12">
      <c r="A97" s="62"/>
      <c r="B97" s="2"/>
      <c r="C97" s="2"/>
      <c r="D97" s="2"/>
      <c r="E97" s="2"/>
      <c r="F97" s="2"/>
      <c r="G97" s="2"/>
      <c r="H97" s="2"/>
      <c r="I97" s="2"/>
      <c r="J97" s="2"/>
      <c r="K97" s="47"/>
      <c r="L97" s="47"/>
    </row>
    <row r="98" spans="1:12">
      <c r="A98" s="62"/>
      <c r="B98" s="53" t="s">
        <v>81</v>
      </c>
      <c r="C98" s="2"/>
      <c r="D98" s="2"/>
      <c r="E98" s="2"/>
      <c r="F98" s="2"/>
      <c r="G98" s="2"/>
      <c r="H98" s="2"/>
      <c r="I98" s="2"/>
      <c r="J98" s="2"/>
      <c r="K98" s="47"/>
      <c r="L98" s="47"/>
    </row>
    <row r="99" spans="1:12">
      <c r="A99" s="62"/>
      <c r="B99" s="13" t="s">
        <v>52</v>
      </c>
      <c r="C99" s="2"/>
      <c r="D99" s="2"/>
      <c r="E99" s="2"/>
      <c r="F99" s="2"/>
      <c r="G99" s="2"/>
      <c r="H99" s="2" t="s">
        <v>38</v>
      </c>
      <c r="I99" s="2" t="s">
        <v>39</v>
      </c>
      <c r="J99" s="2" t="s">
        <v>40</v>
      </c>
      <c r="K99" s="47"/>
      <c r="L99" s="47"/>
    </row>
    <row r="100" spans="1:12">
      <c r="A100" s="62"/>
      <c r="B100" s="2"/>
      <c r="C100" s="2" t="s">
        <v>48</v>
      </c>
      <c r="D100" s="2"/>
      <c r="E100" s="99" t="e">
        <f>AVERAGE(E10:E12)/3000</f>
        <v>#DIV/0!</v>
      </c>
      <c r="F100" s="2"/>
      <c r="G100" s="2"/>
      <c r="H100" s="76"/>
      <c r="I100" s="104">
        <v>0</v>
      </c>
      <c r="J100" s="105" t="e">
        <f>I100*H100*E100</f>
        <v>#DIV/0!</v>
      </c>
      <c r="K100" s="47"/>
      <c r="L100" s="47"/>
    </row>
    <row r="101" spans="1:12">
      <c r="A101" s="62"/>
      <c r="B101" s="2"/>
      <c r="C101" s="2"/>
      <c r="D101" s="2"/>
      <c r="E101" s="2"/>
      <c r="F101" s="2"/>
      <c r="G101" s="2"/>
      <c r="H101" s="2"/>
      <c r="I101" s="2"/>
      <c r="J101" s="2"/>
      <c r="K101" s="47"/>
      <c r="L101" s="47"/>
    </row>
    <row r="102" spans="1:12">
      <c r="A102" s="62"/>
      <c r="B102" s="2"/>
      <c r="C102" s="2"/>
      <c r="D102" s="2"/>
      <c r="E102" s="2"/>
      <c r="F102" s="2"/>
      <c r="G102" s="2"/>
      <c r="H102" s="2"/>
      <c r="I102" s="2"/>
      <c r="J102" s="2"/>
      <c r="K102" s="47"/>
      <c r="L102" s="47"/>
    </row>
    <row r="103" spans="1:12">
      <c r="A103" s="65"/>
      <c r="B103" s="47"/>
      <c r="C103" s="47"/>
      <c r="D103" s="47"/>
      <c r="E103" s="47"/>
      <c r="F103" s="47"/>
      <c r="G103" s="47"/>
      <c r="H103" s="47"/>
      <c r="I103" s="47"/>
      <c r="J103" s="47"/>
      <c r="K103" s="47"/>
      <c r="L103" s="47"/>
    </row>
    <row r="104" spans="1:12" s="100" customFormat="1" ht="18" customHeight="1">
      <c r="A104" s="101"/>
      <c r="B104" s="136" t="s">
        <v>86</v>
      </c>
      <c r="C104" s="136"/>
      <c r="D104" s="136"/>
      <c r="E104" s="136"/>
      <c r="F104" s="136"/>
      <c r="G104" s="136"/>
      <c r="H104" s="136"/>
      <c r="I104" s="136"/>
      <c r="J104" s="136"/>
      <c r="K104" s="136"/>
      <c r="L104" s="101"/>
    </row>
    <row r="105" spans="1:12" ht="37.15" customHeight="1">
      <c r="A105" s="65"/>
      <c r="B105" s="137" t="s">
        <v>87</v>
      </c>
      <c r="C105" s="137"/>
      <c r="D105" s="137"/>
      <c r="E105" s="137"/>
      <c r="F105" s="137"/>
      <c r="G105" s="137"/>
      <c r="H105" s="137"/>
      <c r="I105" s="137"/>
      <c r="J105" s="137"/>
      <c r="K105" s="137"/>
      <c r="L105" s="65"/>
    </row>
    <row r="106" spans="1:12">
      <c r="A106" s="65"/>
      <c r="B106" s="138" t="s">
        <v>85</v>
      </c>
      <c r="C106" s="138"/>
      <c r="D106" s="138"/>
      <c r="E106" s="138"/>
      <c r="F106" s="138"/>
      <c r="G106" s="138"/>
      <c r="H106" s="138"/>
      <c r="I106" s="138"/>
      <c r="J106" s="138"/>
      <c r="K106" s="138"/>
      <c r="L106" s="65"/>
    </row>
  </sheetData>
  <mergeCells count="10">
    <mergeCell ref="B80:K80"/>
    <mergeCell ref="B83:L83"/>
    <mergeCell ref="B104:K104"/>
    <mergeCell ref="B105:K105"/>
    <mergeCell ref="B106:K106"/>
    <mergeCell ref="B79:L79"/>
    <mergeCell ref="A1:L1"/>
    <mergeCell ref="D5:F5"/>
    <mergeCell ref="F43:F44"/>
    <mergeCell ref="B55:J55"/>
  </mergeCells>
  <hyperlinks>
    <hyperlink ref="B106" r:id="rId1" display="http://www.ecofest.be/"/>
  </hyperlinks>
  <pageMargins left="0.7" right="0.7" top="0.75" bottom="0.75" header="0.3" footer="0.3"/>
  <pageSetup paperSize="9" scale="64"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5F0948AE2764DB209D102509FBCB2" ma:contentTypeVersion="13" ma:contentTypeDescription="Een nieuw document maken." ma:contentTypeScope="" ma:versionID="3352a94bfe5d0d35f43399ac3034106d">
  <xsd:schema xmlns:xsd="http://www.w3.org/2001/XMLSchema" xmlns:xs="http://www.w3.org/2001/XMLSchema" xmlns:p="http://schemas.microsoft.com/office/2006/metadata/properties" xmlns:ns3="29de625e-0e40-4a04-a96b-ffdc2dd038e3" xmlns:ns4="309bc50d-52b1-45d8-9aae-01d656d1ade0" targetNamespace="http://schemas.microsoft.com/office/2006/metadata/properties" ma:root="true" ma:fieldsID="689f216ee6299df0b6a722d6238ebe8d" ns3:_="" ns4:_="">
    <xsd:import namespace="29de625e-0e40-4a04-a96b-ffdc2dd038e3"/>
    <xsd:import namespace="309bc50d-52b1-45d8-9aae-01d656d1ade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e625e-0e40-4a04-a96b-ffdc2dd038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9bc50d-52b1-45d8-9aae-01d656d1ade0"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SharingHintHash" ma:index="16"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644EFC-9B82-460B-BE75-7A0D574DA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e625e-0e40-4a04-a96b-ffdc2dd038e3"/>
    <ds:schemaRef ds:uri="309bc50d-52b1-45d8-9aae-01d656d1a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B7BD8B-CAB5-40D4-892E-B618AECB301C}">
  <ds:schemaRefs>
    <ds:schemaRef ds:uri="http://schemas.microsoft.com/office/2006/metadata/properties"/>
    <ds:schemaRef ds:uri="http://purl.org/dc/terms/"/>
    <ds:schemaRef ds:uri="http://schemas.openxmlformats.org/package/2006/metadata/core-properties"/>
    <ds:schemaRef ds:uri="309bc50d-52b1-45d8-9aae-01d656d1ade0"/>
    <ds:schemaRef ds:uri="http://schemas.microsoft.com/office/2006/documentManagement/types"/>
    <ds:schemaRef ds:uri="http://schemas.microsoft.com/office/infopath/2007/PartnerControls"/>
    <ds:schemaRef ds:uri="29de625e-0e40-4a04-a96b-ffdc2dd038e3"/>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9A540809-6215-432D-B7F7-20F595A4A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Kostentool herbr. bekers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stijn</dc:creator>
  <cp:keywords/>
  <dc:description/>
  <cp:lastModifiedBy>Lore Claes</cp:lastModifiedBy>
  <cp:revision/>
  <cp:lastPrinted>2020-01-23T21:02:27Z</cp:lastPrinted>
  <dcterms:created xsi:type="dcterms:W3CDTF">2018-02-04T08:43:48Z</dcterms:created>
  <dcterms:modified xsi:type="dcterms:W3CDTF">2020-03-25T11:15:56Z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0x010100A925F0948AE2764DB209D102509FBCB2</vt:lpwstr>
  </property>
</Properties>
</file>